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Желтое\№ 24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6" r:id="rId5"/>
    <sheet name="Лист6." sheetId="5" r:id="rId6"/>
  </sheets>
  <calcPr calcId="152511"/>
</workbook>
</file>

<file path=xl/calcChain.xml><?xml version="1.0" encoding="utf-8"?>
<calcChain xmlns="http://schemas.openxmlformats.org/spreadsheetml/2006/main">
  <c r="G24" i="5" l="1"/>
  <c r="F24" i="4"/>
  <c r="C49" i="2"/>
  <c r="J63" i="6"/>
  <c r="J42" i="5"/>
  <c r="J41" i="5"/>
  <c r="J40" i="5" s="1"/>
  <c r="I42" i="5"/>
  <c r="I41" i="5" s="1"/>
  <c r="I40" i="5" s="1"/>
  <c r="G42" i="5"/>
  <c r="G41" i="5"/>
  <c r="G40" i="5" s="1"/>
  <c r="H44" i="5"/>
  <c r="H42" i="5" s="1"/>
  <c r="H41" i="5" s="1"/>
  <c r="H40" i="5" s="1"/>
  <c r="G40" i="6"/>
  <c r="G38" i="6" s="1"/>
  <c r="G37" i="6" s="1"/>
  <c r="G36" i="6" s="1"/>
  <c r="I38" i="6"/>
  <c r="I37" i="6" s="1"/>
  <c r="I36" i="6" s="1"/>
  <c r="H38" i="6"/>
  <c r="H37" i="6"/>
  <c r="H36" i="6" s="1"/>
  <c r="H41" i="4"/>
  <c r="H40" i="4" s="1"/>
  <c r="H39" i="4" s="1"/>
  <c r="G41" i="4"/>
  <c r="G40" i="4"/>
  <c r="G39" i="4" s="1"/>
  <c r="F41" i="4"/>
  <c r="F40" i="4" s="1"/>
  <c r="F39" i="4" s="1"/>
  <c r="G90" i="5"/>
  <c r="G88" i="5"/>
  <c r="G87" i="5" s="1"/>
  <c r="G86" i="5" s="1"/>
  <c r="G85" i="5" s="1"/>
  <c r="G49" i="5"/>
  <c r="G48" i="5" s="1"/>
  <c r="G47" i="5" s="1"/>
  <c r="J51" i="5"/>
  <c r="I51" i="5"/>
  <c r="H51" i="5"/>
  <c r="J50" i="5"/>
  <c r="J49" i="5" s="1"/>
  <c r="J48" i="5" s="1"/>
  <c r="J47" i="5" s="1"/>
  <c r="J46" i="5" s="1"/>
  <c r="J45" i="5" s="1"/>
  <c r="I50" i="5"/>
  <c r="H50" i="5"/>
  <c r="J31" i="5"/>
  <c r="I31" i="5"/>
  <c r="H31" i="5"/>
  <c r="H32" i="5"/>
  <c r="J27" i="5"/>
  <c r="I27" i="5"/>
  <c r="I24" i="5" s="1"/>
  <c r="I23" i="5" s="1"/>
  <c r="I22" i="5" s="1"/>
  <c r="I21" i="5" s="1"/>
  <c r="H27" i="5"/>
  <c r="J26" i="5"/>
  <c r="I26" i="5"/>
  <c r="H26" i="5"/>
  <c r="J25" i="5"/>
  <c r="I25" i="5"/>
  <c r="H25" i="5"/>
  <c r="J18" i="5"/>
  <c r="J17" i="5" s="1"/>
  <c r="J16" i="5" s="1"/>
  <c r="J15" i="5" s="1"/>
  <c r="I18" i="5"/>
  <c r="I17" i="5" s="1"/>
  <c r="I16" i="5" s="1"/>
  <c r="I15" i="5" s="1"/>
  <c r="I104" i="6"/>
  <c r="I102" i="6" s="1"/>
  <c r="I101" i="6" s="1"/>
  <c r="I100" i="6" s="1"/>
  <c r="I99" i="6" s="1"/>
  <c r="I98" i="6" s="1"/>
  <c r="H104" i="6"/>
  <c r="I100" i="5" s="1"/>
  <c r="I98" i="5" s="1"/>
  <c r="I97" i="5" s="1"/>
  <c r="I96" i="5" s="1"/>
  <c r="I95" i="5" s="1"/>
  <c r="I94" i="5" s="1"/>
  <c r="G104" i="6"/>
  <c r="H100" i="5"/>
  <c r="H98" i="5" s="1"/>
  <c r="H96" i="5" s="1"/>
  <c r="H95" i="5" s="1"/>
  <c r="H94" i="5" s="1"/>
  <c r="I87" i="6"/>
  <c r="H87" i="6"/>
  <c r="G87" i="6"/>
  <c r="I81" i="6"/>
  <c r="H81" i="6"/>
  <c r="G81" i="6"/>
  <c r="I75" i="6"/>
  <c r="H75" i="6"/>
  <c r="G75" i="6"/>
  <c r="I68" i="6"/>
  <c r="H68" i="6"/>
  <c r="G68" i="6"/>
  <c r="G69" i="6"/>
  <c r="H68" i="5" s="1"/>
  <c r="H67" i="5" s="1"/>
  <c r="H65" i="5" s="1"/>
  <c r="H64" i="5" s="1"/>
  <c r="I62" i="6"/>
  <c r="H62" i="6"/>
  <c r="G62" i="6"/>
  <c r="I57" i="6"/>
  <c r="J58" i="5" s="1"/>
  <c r="J57" i="5" s="1"/>
  <c r="H57" i="6"/>
  <c r="I58" i="5"/>
  <c r="I57" i="5" s="1"/>
  <c r="I56" i="5" s="1"/>
  <c r="G57" i="6"/>
  <c r="H58" i="5" s="1"/>
  <c r="H57" i="5" s="1"/>
  <c r="I46" i="6"/>
  <c r="H46" i="6"/>
  <c r="G46" i="6"/>
  <c r="C56" i="2"/>
  <c r="C53" i="2" s="1"/>
  <c r="D56" i="2"/>
  <c r="I26" i="6"/>
  <c r="H26" i="6"/>
  <c r="G26" i="6"/>
  <c r="I19" i="6"/>
  <c r="I18" i="6" s="1"/>
  <c r="I17" i="6"/>
  <c r="I16" i="6" s="1"/>
  <c r="I15" i="6" s="1"/>
  <c r="H19" i="6"/>
  <c r="H18" i="6"/>
  <c r="H17" i="6" s="1"/>
  <c r="H16" i="6" s="1"/>
  <c r="H15" i="6" s="1"/>
  <c r="G19" i="6"/>
  <c r="H95" i="4"/>
  <c r="H94" i="4"/>
  <c r="H93" i="4" s="1"/>
  <c r="H92" i="4" s="1"/>
  <c r="H91" i="4" s="1"/>
  <c r="G95" i="4"/>
  <c r="G94" i="4"/>
  <c r="G93" i="4"/>
  <c r="G92" i="4" s="1"/>
  <c r="G91" i="4" s="1"/>
  <c r="H87" i="4"/>
  <c r="I94" i="6" s="1"/>
  <c r="H86" i="4"/>
  <c r="G87" i="4"/>
  <c r="G86" i="4"/>
  <c r="F87" i="4"/>
  <c r="F86" i="4"/>
  <c r="F85" i="4" s="1"/>
  <c r="H55" i="4"/>
  <c r="H54" i="4"/>
  <c r="G55" i="4"/>
  <c r="F55" i="4"/>
  <c r="F54" i="4"/>
  <c r="H48" i="4"/>
  <c r="H47" i="4" s="1"/>
  <c r="H46" i="4" s="1"/>
  <c r="H45" i="4" s="1"/>
  <c r="H44" i="4" s="1"/>
  <c r="G48" i="4"/>
  <c r="G47" i="4"/>
  <c r="G46" i="4"/>
  <c r="G45" i="4"/>
  <c r="G44" i="4" s="1"/>
  <c r="F48" i="4"/>
  <c r="H19" i="4"/>
  <c r="H18" i="4"/>
  <c r="H17" i="4" s="1"/>
  <c r="H16" i="4" s="1"/>
  <c r="H24" i="4"/>
  <c r="H23" i="4"/>
  <c r="H22" i="4" s="1"/>
  <c r="H21" i="4" s="1"/>
  <c r="E14" i="3" s="1"/>
  <c r="G19" i="4"/>
  <c r="G18" i="4" s="1"/>
  <c r="G17" i="4" s="1"/>
  <c r="G16" i="4" s="1"/>
  <c r="G15" i="4" s="1"/>
  <c r="H14" i="6" s="1"/>
  <c r="G24" i="4"/>
  <c r="G23" i="4" s="1"/>
  <c r="G22" i="4" s="1"/>
  <c r="G21" i="4" s="1"/>
  <c r="D14" i="3" s="1"/>
  <c r="F19" i="4"/>
  <c r="G46" i="5"/>
  <c r="G45" i="5" s="1"/>
  <c r="G23" i="5"/>
  <c r="G22" i="5"/>
  <c r="G21" i="5"/>
  <c r="G18" i="5"/>
  <c r="G17" i="5"/>
  <c r="G16" i="5"/>
  <c r="G67" i="5"/>
  <c r="G65" i="5" s="1"/>
  <c r="G64" i="5" s="1"/>
  <c r="H18" i="5"/>
  <c r="H17" i="5"/>
  <c r="H16" i="5" s="1"/>
  <c r="H15" i="5" s="1"/>
  <c r="G18" i="6"/>
  <c r="G17" i="6"/>
  <c r="G16" i="6" s="1"/>
  <c r="F23" i="4"/>
  <c r="F22" i="4"/>
  <c r="F21" i="4"/>
  <c r="F18" i="4"/>
  <c r="F17" i="4"/>
  <c r="F16" i="4"/>
  <c r="F47" i="4"/>
  <c r="F46" i="4" s="1"/>
  <c r="F45" i="4" s="1"/>
  <c r="C68" i="2"/>
  <c r="C67" i="2"/>
  <c r="C47" i="2" s="1"/>
  <c r="C70" i="2" s="1"/>
  <c r="D68" i="2"/>
  <c r="D67" i="2"/>
  <c r="F56" i="2"/>
  <c r="F53" i="2" s="1"/>
  <c r="F48" i="2" s="1"/>
  <c r="E56" i="2"/>
  <c r="F54" i="2"/>
  <c r="E54" i="2"/>
  <c r="E53" i="2"/>
  <c r="F50" i="2"/>
  <c r="F49" i="2"/>
  <c r="E50" i="2"/>
  <c r="E49" i="2"/>
  <c r="E48" i="2" s="1"/>
  <c r="F40" i="2"/>
  <c r="E40" i="2"/>
  <c r="F34" i="2"/>
  <c r="F28" i="2" s="1"/>
  <c r="E34" i="2"/>
  <c r="F29" i="2"/>
  <c r="E29" i="2"/>
  <c r="E28" i="2"/>
  <c r="F26" i="2"/>
  <c r="F22" i="2"/>
  <c r="E26" i="2"/>
  <c r="E22" i="2"/>
  <c r="F17" i="2"/>
  <c r="F16" i="2"/>
  <c r="E17" i="2"/>
  <c r="E16" i="2"/>
  <c r="F14" i="2"/>
  <c r="F13" i="2"/>
  <c r="F12" i="2" s="1"/>
  <c r="F11" i="2" s="1"/>
  <c r="E14" i="2"/>
  <c r="E13" i="2"/>
  <c r="E12" i="2"/>
  <c r="E11" i="2" s="1"/>
  <c r="E70" i="2" s="1"/>
  <c r="D16" i="1" s="1"/>
  <c r="D15" i="1" s="1"/>
  <c r="D14" i="1" s="1"/>
  <c r="D13" i="1" s="1"/>
  <c r="G88" i="6"/>
  <c r="H84" i="5"/>
  <c r="H83" i="5"/>
  <c r="J90" i="5"/>
  <c r="J88" i="5" s="1"/>
  <c r="J87" i="5" s="1"/>
  <c r="J86" i="5" s="1"/>
  <c r="J85" i="5" s="1"/>
  <c r="I90" i="5"/>
  <c r="J91" i="5"/>
  <c r="I91" i="5"/>
  <c r="J93" i="5"/>
  <c r="I93" i="5"/>
  <c r="J84" i="5"/>
  <c r="J83" i="5"/>
  <c r="I84" i="5"/>
  <c r="I83" i="5" s="1"/>
  <c r="I82" i="5" s="1"/>
  <c r="J79" i="5"/>
  <c r="J78" i="5"/>
  <c r="J77" i="5"/>
  <c r="J76" i="5" s="1"/>
  <c r="I79" i="5"/>
  <c r="I78" i="5"/>
  <c r="I77" i="5"/>
  <c r="I76" i="5" s="1"/>
  <c r="J74" i="5"/>
  <c r="J73" i="5"/>
  <c r="I74" i="5"/>
  <c r="I73" i="5" s="1"/>
  <c r="J63" i="5"/>
  <c r="J62" i="5"/>
  <c r="I63" i="5"/>
  <c r="I62" i="5" s="1"/>
  <c r="I60" i="5" s="1"/>
  <c r="I59" i="5" s="1"/>
  <c r="J68" i="5"/>
  <c r="J67" i="5"/>
  <c r="J65" i="5"/>
  <c r="J64" i="5" s="1"/>
  <c r="I68" i="5"/>
  <c r="I67" i="5"/>
  <c r="I65" i="5"/>
  <c r="I64" i="5" s="1"/>
  <c r="J52" i="5"/>
  <c r="J28" i="5"/>
  <c r="I97" i="6"/>
  <c r="H94" i="6"/>
  <c r="I95" i="6"/>
  <c r="H95" i="6"/>
  <c r="H97" i="6"/>
  <c r="I88" i="6"/>
  <c r="I86" i="6"/>
  <c r="H88" i="6"/>
  <c r="H86" i="6" s="1"/>
  <c r="H84" i="6" s="1"/>
  <c r="H83" i="6" s="1"/>
  <c r="I82" i="6"/>
  <c r="H82" i="6"/>
  <c r="I76" i="6"/>
  <c r="H76" i="6"/>
  <c r="I63" i="6"/>
  <c r="H63" i="6"/>
  <c r="I69" i="6"/>
  <c r="I67" i="6" s="1"/>
  <c r="H69" i="6"/>
  <c r="I56" i="6"/>
  <c r="H56" i="6"/>
  <c r="I50" i="6"/>
  <c r="I49" i="6"/>
  <c r="I45" i="6"/>
  <c r="I44" i="6"/>
  <c r="I43" i="6" s="1"/>
  <c r="I42" i="6" s="1"/>
  <c r="I41" i="6" s="1"/>
  <c r="H50" i="6"/>
  <c r="I52" i="5" s="1"/>
  <c r="I49" i="5" s="1"/>
  <c r="I48" i="5" s="1"/>
  <c r="I47" i="5"/>
  <c r="I46" i="5" s="1"/>
  <c r="I45" i="5" s="1"/>
  <c r="I31" i="6"/>
  <c r="I30" i="6"/>
  <c r="H31" i="6"/>
  <c r="I28" i="5"/>
  <c r="I32" i="6"/>
  <c r="H32" i="6"/>
  <c r="H81" i="4"/>
  <c r="H80" i="4"/>
  <c r="H79" i="4"/>
  <c r="H78" i="4" s="1"/>
  <c r="G81" i="4"/>
  <c r="G80" i="4"/>
  <c r="H76" i="4"/>
  <c r="G76" i="4"/>
  <c r="H71" i="4"/>
  <c r="H69" i="4" s="1"/>
  <c r="H68" i="4" s="1"/>
  <c r="H67" i="4" s="1"/>
  <c r="H70" i="4"/>
  <c r="E23" i="3"/>
  <c r="E22" i="3" s="1"/>
  <c r="G71" i="4"/>
  <c r="G70" i="4"/>
  <c r="H65" i="4"/>
  <c r="G65" i="4"/>
  <c r="G64" i="4"/>
  <c r="H67" i="6"/>
  <c r="H65" i="6"/>
  <c r="H64" i="6" s="1"/>
  <c r="H60" i="4"/>
  <c r="H59" i="4"/>
  <c r="I61" i="6"/>
  <c r="I60" i="6" s="1"/>
  <c r="G60" i="4"/>
  <c r="G59" i="4"/>
  <c r="H61" i="6"/>
  <c r="H59" i="6" s="1"/>
  <c r="H58" i="6" s="1"/>
  <c r="I55" i="6"/>
  <c r="I53" i="6"/>
  <c r="I52" i="6" s="1"/>
  <c r="F76" i="4"/>
  <c r="F75" i="4"/>
  <c r="F65" i="4"/>
  <c r="F64" i="4"/>
  <c r="F63" i="4"/>
  <c r="H90" i="5"/>
  <c r="H91" i="5"/>
  <c r="H93" i="5"/>
  <c r="H63" i="5"/>
  <c r="H62" i="5"/>
  <c r="H60" i="5"/>
  <c r="H59" i="5"/>
  <c r="F62" i="4"/>
  <c r="C21" i="3"/>
  <c r="F95" i="4"/>
  <c r="F93" i="4" s="1"/>
  <c r="F92" i="4" s="1"/>
  <c r="F91" i="4" s="1"/>
  <c r="F94" i="4"/>
  <c r="F53" i="4"/>
  <c r="G53" i="6" s="1"/>
  <c r="G94" i="6"/>
  <c r="G56" i="6"/>
  <c r="F74" i="4"/>
  <c r="G82" i="6"/>
  <c r="G80" i="6" s="1"/>
  <c r="G79" i="6" s="1"/>
  <c r="G78" i="6" s="1"/>
  <c r="G83" i="5"/>
  <c r="G82" i="5" s="1"/>
  <c r="C50" i="2"/>
  <c r="G73" i="5"/>
  <c r="G72" i="5"/>
  <c r="C26" i="2"/>
  <c r="C11" i="2"/>
  <c r="C17" i="2"/>
  <c r="D29" i="2"/>
  <c r="D23" i="2"/>
  <c r="D17" i="2"/>
  <c r="D16" i="2"/>
  <c r="D14" i="2"/>
  <c r="G62" i="5"/>
  <c r="G60" i="5"/>
  <c r="G59" i="5"/>
  <c r="G53" i="5"/>
  <c r="F69" i="4"/>
  <c r="F68" i="4"/>
  <c r="F30" i="4"/>
  <c r="F28" i="4"/>
  <c r="F34" i="4"/>
  <c r="F33" i="4"/>
  <c r="F60" i="4"/>
  <c r="F59" i="4"/>
  <c r="F71" i="4"/>
  <c r="G74" i="6"/>
  <c r="G73" i="6"/>
  <c r="F81" i="4"/>
  <c r="B58" i="5"/>
  <c r="B57" i="5"/>
  <c r="B55" i="5"/>
  <c r="B54" i="5"/>
  <c r="G31" i="6"/>
  <c r="H28" i="5"/>
  <c r="G32" i="6"/>
  <c r="G50" i="6"/>
  <c r="H52" i="5" s="1"/>
  <c r="H49" i="5"/>
  <c r="H48" i="5" s="1"/>
  <c r="H47" i="5" s="1"/>
  <c r="H46" i="5" s="1"/>
  <c r="H45" i="5" s="1"/>
  <c r="G63" i="6"/>
  <c r="G76" i="6"/>
  <c r="G95" i="6"/>
  <c r="G97" i="6"/>
  <c r="B89" i="5"/>
  <c r="B91" i="5"/>
  <c r="B33" i="5"/>
  <c r="B34" i="5"/>
  <c r="B35" i="5"/>
  <c r="B36" i="5"/>
  <c r="B37" i="5"/>
  <c r="B38" i="5"/>
  <c r="B39" i="5"/>
  <c r="D26" i="2"/>
  <c r="D22" i="2" s="1"/>
  <c r="B28" i="5"/>
  <c r="B31" i="5"/>
  <c r="B53" i="5"/>
  <c r="B59" i="5"/>
  <c r="B60" i="5"/>
  <c r="B62" i="5"/>
  <c r="B63" i="5"/>
  <c r="B69" i="5"/>
  <c r="B75" i="5"/>
  <c r="B80" i="5"/>
  <c r="B81" i="5"/>
  <c r="B83" i="5"/>
  <c r="B84" i="5"/>
  <c r="B85" i="5"/>
  <c r="B86" i="5"/>
  <c r="B87" i="5"/>
  <c r="B88" i="5"/>
  <c r="B93" i="5"/>
  <c r="B94" i="5"/>
  <c r="H89" i="5"/>
  <c r="G89" i="5"/>
  <c r="H38" i="5"/>
  <c r="G38" i="5"/>
  <c r="H37" i="5"/>
  <c r="G37" i="5"/>
  <c r="G36" i="5" s="1"/>
  <c r="D60" i="2"/>
  <c r="D62" i="2"/>
  <c r="D65" i="2"/>
  <c r="D64" i="2"/>
  <c r="D58" i="2" s="1"/>
  <c r="D54" i="2"/>
  <c r="D53" i="2" s="1"/>
  <c r="D50" i="2"/>
  <c r="D49" i="2" s="1"/>
  <c r="D43" i="2"/>
  <c r="D40" i="2"/>
  <c r="D38" i="2"/>
  <c r="D37" i="2" s="1"/>
  <c r="D34" i="2"/>
  <c r="D31" i="2"/>
  <c r="D13" i="2"/>
  <c r="D12" i="2"/>
  <c r="G61" i="6"/>
  <c r="G60" i="6"/>
  <c r="H53" i="4"/>
  <c r="H52" i="4"/>
  <c r="E19" i="3" s="1"/>
  <c r="H58" i="4"/>
  <c r="H57" i="4"/>
  <c r="E20" i="3" s="1"/>
  <c r="G15" i="5"/>
  <c r="F47" i="2"/>
  <c r="F70" i="2" s="1"/>
  <c r="E16" i="1" s="1"/>
  <c r="E15" i="1" s="1"/>
  <c r="E14" i="1" s="1"/>
  <c r="E13" i="1" s="1"/>
  <c r="E47" i="2"/>
  <c r="F80" i="4"/>
  <c r="F70" i="4"/>
  <c r="F29" i="4"/>
  <c r="G55" i="6"/>
  <c r="G54" i="6" s="1"/>
  <c r="G93" i="6"/>
  <c r="G92" i="6" s="1"/>
  <c r="F58" i="4"/>
  <c r="G59" i="6" s="1"/>
  <c r="F32" i="4"/>
  <c r="F52" i="4"/>
  <c r="G58" i="4"/>
  <c r="G57" i="4" s="1"/>
  <c r="D20" i="3" s="1"/>
  <c r="G53" i="4"/>
  <c r="G52" i="4" s="1"/>
  <c r="D19" i="3" s="1"/>
  <c r="D18" i="3" s="1"/>
  <c r="G72" i="6"/>
  <c r="G63" i="4"/>
  <c r="G62" i="4" s="1"/>
  <c r="D21" i="3" s="1"/>
  <c r="H74" i="6"/>
  <c r="H73" i="6"/>
  <c r="I74" i="6"/>
  <c r="I73" i="6"/>
  <c r="C25" i="3"/>
  <c r="H79" i="5"/>
  <c r="H78" i="5" s="1"/>
  <c r="H77" i="5" s="1"/>
  <c r="H76" i="5" s="1"/>
  <c r="G67" i="6"/>
  <c r="G65" i="6" s="1"/>
  <c r="G64" i="6"/>
  <c r="I88" i="5"/>
  <c r="I87" i="5"/>
  <c r="I86" i="5" s="1"/>
  <c r="I85" i="5" s="1"/>
  <c r="I54" i="6"/>
  <c r="C30" i="3"/>
  <c r="C29" i="3"/>
  <c r="G98" i="6"/>
  <c r="E26" i="3"/>
  <c r="F44" i="4"/>
  <c r="G42" i="6"/>
  <c r="D13" i="3"/>
  <c r="D12" i="3" s="1"/>
  <c r="G91" i="6"/>
  <c r="F84" i="4"/>
  <c r="G85" i="4"/>
  <c r="H93" i="6"/>
  <c r="H92" i="6"/>
  <c r="F67" i="4"/>
  <c r="G71" i="6"/>
  <c r="G15" i="6"/>
  <c r="C13" i="3"/>
  <c r="E13" i="3"/>
  <c r="E12" i="3" s="1"/>
  <c r="H15" i="4"/>
  <c r="I14" i="6" s="1"/>
  <c r="D16" i="3"/>
  <c r="D17" i="3"/>
  <c r="I93" i="6"/>
  <c r="I92" i="6" s="1"/>
  <c r="H85" i="4"/>
  <c r="H84" i="4" s="1"/>
  <c r="H83" i="4" s="1"/>
  <c r="E28" i="3" s="1"/>
  <c r="E27" i="3" s="1"/>
  <c r="C19" i="3"/>
  <c r="C18" i="3" s="1"/>
  <c r="G52" i="6"/>
  <c r="F57" i="4"/>
  <c r="C20" i="3" s="1"/>
  <c r="G69" i="4"/>
  <c r="G68" i="4" s="1"/>
  <c r="G67" i="4" s="1"/>
  <c r="D23" i="3" s="1"/>
  <c r="D22" i="3" s="1"/>
  <c r="G79" i="4"/>
  <c r="G78" i="4" s="1"/>
  <c r="D26" i="3" s="1"/>
  <c r="H88" i="5"/>
  <c r="H87" i="5" s="1"/>
  <c r="H86" i="5" s="1"/>
  <c r="H85" i="5" s="1"/>
  <c r="H61" i="5"/>
  <c r="G102" i="6"/>
  <c r="G100" i="6" s="1"/>
  <c r="G99" i="6" s="1"/>
  <c r="H72" i="6"/>
  <c r="H71" i="6" s="1"/>
  <c r="H70" i="6" s="1"/>
  <c r="J100" i="5"/>
  <c r="J98" i="5"/>
  <c r="J97" i="5" s="1"/>
  <c r="J96" i="5" s="1"/>
  <c r="J95" i="5" s="1"/>
  <c r="J94" i="5" s="1"/>
  <c r="H102" i="6"/>
  <c r="H101" i="6" s="1"/>
  <c r="H100" i="6" s="1"/>
  <c r="H99" i="6" s="1"/>
  <c r="H98" i="6" s="1"/>
  <c r="G30" i="6"/>
  <c r="H60" i="6"/>
  <c r="G58" i="6"/>
  <c r="G90" i="6"/>
  <c r="F83" i="4"/>
  <c r="C28" i="3" s="1"/>
  <c r="C27" i="3" s="1"/>
  <c r="I91" i="6"/>
  <c r="I90" i="6"/>
  <c r="I89" i="6" s="1"/>
  <c r="G70" i="6"/>
  <c r="H74" i="5"/>
  <c r="H73" i="5"/>
  <c r="H71" i="5" s="1"/>
  <c r="H70" i="5" s="1"/>
  <c r="H69" i="5" s="1"/>
  <c r="C23" i="3"/>
  <c r="C22" i="3" s="1"/>
  <c r="G84" i="4"/>
  <c r="G83" i="4"/>
  <c r="H91" i="6"/>
  <c r="H90" i="6" s="1"/>
  <c r="H89" i="6" s="1"/>
  <c r="G41" i="6"/>
  <c r="C17" i="3"/>
  <c r="C16" i="3" s="1"/>
  <c r="H72" i="5"/>
  <c r="G89" i="6"/>
  <c r="G14" i="5"/>
  <c r="G71" i="5"/>
  <c r="G70" i="5" s="1"/>
  <c r="G69" i="5" s="1"/>
  <c r="J24" i="5"/>
  <c r="J23" i="5" s="1"/>
  <c r="J22" i="5" s="1"/>
  <c r="J21" i="5" s="1"/>
  <c r="J14" i="5" s="1"/>
  <c r="G101" i="6"/>
  <c r="I59" i="6"/>
  <c r="I58" i="6"/>
  <c r="H30" i="6"/>
  <c r="H25" i="6" s="1"/>
  <c r="H24" i="6" s="1"/>
  <c r="H23" i="6" s="1"/>
  <c r="H22" i="6" s="1"/>
  <c r="H66" i="6"/>
  <c r="H49" i="6"/>
  <c r="H45" i="6" s="1"/>
  <c r="H44" i="6" s="1"/>
  <c r="H43" i="6" s="1"/>
  <c r="H42" i="6" s="1"/>
  <c r="H41" i="6" s="1"/>
  <c r="I25" i="6"/>
  <c r="I24" i="6"/>
  <c r="I23" i="6" s="1"/>
  <c r="I22" i="6" s="1"/>
  <c r="F15" i="4"/>
  <c r="G22" i="6"/>
  <c r="C14" i="3"/>
  <c r="C12" i="3"/>
  <c r="I65" i="6"/>
  <c r="I64" i="6" s="1"/>
  <c r="I66" i="6"/>
  <c r="I84" i="6"/>
  <c r="I83" i="6"/>
  <c r="I85" i="6"/>
  <c r="J71" i="5"/>
  <c r="J70" i="5"/>
  <c r="J69" i="5"/>
  <c r="J72" i="5"/>
  <c r="H85" i="6"/>
  <c r="I61" i="5"/>
  <c r="I71" i="5"/>
  <c r="I70" i="5" s="1"/>
  <c r="I69" i="5" s="1"/>
  <c r="I72" i="5"/>
  <c r="I81" i="5"/>
  <c r="I80" i="5" s="1"/>
  <c r="I75" i="5" s="1"/>
  <c r="H81" i="5"/>
  <c r="H80" i="5"/>
  <c r="H82" i="5"/>
  <c r="H97" i="5"/>
  <c r="J61" i="5"/>
  <c r="J60" i="5"/>
  <c r="J59" i="5" s="1"/>
  <c r="J81" i="5"/>
  <c r="J80" i="5"/>
  <c r="J75" i="5" s="1"/>
  <c r="J82" i="5"/>
  <c r="J55" i="5"/>
  <c r="J54" i="5"/>
  <c r="J56" i="5"/>
  <c r="G66" i="6"/>
  <c r="H36" i="5"/>
  <c r="H35" i="5" s="1"/>
  <c r="I72" i="6"/>
  <c r="I71" i="6" s="1"/>
  <c r="I70" i="6" s="1"/>
  <c r="G49" i="6"/>
  <c r="G45" i="6" s="1"/>
  <c r="G44" i="6" s="1"/>
  <c r="G43" i="6" s="1"/>
  <c r="G14" i="6"/>
  <c r="G25" i="6"/>
  <c r="G24" i="6" s="1"/>
  <c r="G23" i="6" s="1"/>
  <c r="H24" i="5"/>
  <c r="H23" i="5" s="1"/>
  <c r="H22" i="5" s="1"/>
  <c r="H21" i="5" s="1"/>
  <c r="H14" i="5" s="1"/>
  <c r="D30" i="3"/>
  <c r="D29" i="3"/>
  <c r="C48" i="2"/>
  <c r="G34" i="5" l="1"/>
  <c r="G33" i="5" s="1"/>
  <c r="G35" i="5"/>
  <c r="I101" i="5"/>
  <c r="H56" i="5"/>
  <c r="H55" i="5"/>
  <c r="H54" i="5" s="1"/>
  <c r="E17" i="3"/>
  <c r="E16" i="3"/>
  <c r="J53" i="5"/>
  <c r="J101" i="5" s="1"/>
  <c r="D11" i="2"/>
  <c r="D70" i="2" s="1"/>
  <c r="C16" i="1" s="1"/>
  <c r="C15" i="1" s="1"/>
  <c r="C14" i="1" s="1"/>
  <c r="C13" i="1" s="1"/>
  <c r="E30" i="3"/>
  <c r="E29" i="3" s="1"/>
  <c r="H34" i="5"/>
  <c r="H33" i="5" s="1"/>
  <c r="H75" i="5"/>
  <c r="I55" i="5"/>
  <c r="I54" i="5" s="1"/>
  <c r="I53" i="5" s="1"/>
  <c r="D28" i="3"/>
  <c r="D27" i="3" s="1"/>
  <c r="F51" i="4"/>
  <c r="G86" i="6"/>
  <c r="G85" i="6" s="1"/>
  <c r="F79" i="4"/>
  <c r="D28" i="2"/>
  <c r="H64" i="4"/>
  <c r="H63" i="4"/>
  <c r="H62" i="4" s="1"/>
  <c r="G81" i="5"/>
  <c r="G80" i="5" s="1"/>
  <c r="G75" i="5" s="1"/>
  <c r="G101" i="5" s="1"/>
  <c r="G51" i="4"/>
  <c r="H51" i="6" s="1"/>
  <c r="D48" i="2"/>
  <c r="D47" i="2" s="1"/>
  <c r="G75" i="4"/>
  <c r="G74" i="4" s="1"/>
  <c r="H80" i="6"/>
  <c r="H79" i="6" s="1"/>
  <c r="H78" i="6" s="1"/>
  <c r="G54" i="4"/>
  <c r="H55" i="6"/>
  <c r="I80" i="6"/>
  <c r="I79" i="6" s="1"/>
  <c r="I78" i="6" s="1"/>
  <c r="H75" i="4"/>
  <c r="H74" i="4" s="1"/>
  <c r="I14" i="5"/>
  <c r="H53" i="5" l="1"/>
  <c r="H101" i="5" s="1"/>
  <c r="G51" i="6"/>
  <c r="D25" i="3"/>
  <c r="D24" i="3" s="1"/>
  <c r="D31" i="3" s="1"/>
  <c r="D20" i="1" s="1"/>
  <c r="D19" i="1" s="1"/>
  <c r="D18" i="1" s="1"/>
  <c r="D17" i="1" s="1"/>
  <c r="D12" i="1" s="1"/>
  <c r="G73" i="4"/>
  <c r="E21" i="3"/>
  <c r="E18" i="3" s="1"/>
  <c r="H51" i="4"/>
  <c r="I51" i="6" s="1"/>
  <c r="H53" i="6"/>
  <c r="H52" i="6" s="1"/>
  <c r="H54" i="6"/>
  <c r="E25" i="3"/>
  <c r="E24" i="3" s="1"/>
  <c r="H73" i="4"/>
  <c r="G84" i="6"/>
  <c r="F78" i="4"/>
  <c r="G83" i="6" l="1"/>
  <c r="C26" i="3"/>
  <c r="C24" i="3" s="1"/>
  <c r="C31" i="3" s="1"/>
  <c r="C20" i="1" s="1"/>
  <c r="C19" i="1" s="1"/>
  <c r="C18" i="1" s="1"/>
  <c r="C17" i="1" s="1"/>
  <c r="C12" i="1" s="1"/>
  <c r="F73" i="4"/>
  <c r="H77" i="6"/>
  <c r="H105" i="6" s="1"/>
  <c r="G98" i="4"/>
  <c r="I77" i="6"/>
  <c r="I105" i="6" s="1"/>
  <c r="H98" i="4"/>
  <c r="E31" i="3"/>
  <c r="E20" i="1" s="1"/>
  <c r="E19" i="1" s="1"/>
  <c r="E18" i="1" s="1"/>
  <c r="E17" i="1" s="1"/>
  <c r="E12" i="1" s="1"/>
  <c r="G77" i="6" l="1"/>
  <c r="F98" i="4"/>
  <c r="G105" i="6" s="1"/>
</calcChain>
</file>

<file path=xl/sharedStrings.xml><?xml version="1.0" encoding="utf-8"?>
<sst xmlns="http://schemas.openxmlformats.org/spreadsheetml/2006/main" count="717" uniqueCount="286">
  <si>
    <t>Приложение 1</t>
  </si>
  <si>
    <t>к решению совета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</si>
  <si>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</si>
  <si>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</si>
  <si>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</si>
  <si>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</si>
  <si>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</si>
  <si>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</si>
  <si>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</si>
  <si>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</si>
  <si>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</si>
  <si>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</si>
  <si>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</si>
  <si>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</si>
  <si>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</si>
  <si>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</si>
  <si>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</si>
  <si>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</si>
  <si>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</si>
  <si>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</si>
  <si>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</si>
  <si>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</si>
  <si>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</si>
  <si>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</si>
  <si>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</si>
  <si>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</si>
  <si>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</si>
  <si>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</si>
  <si>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</si>
  <si>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</si>
  <si>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</si>
  <si>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</si>
  <si>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</si>
  <si>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</si>
  <si>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</si>
  <si>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</si>
  <si>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</si>
  <si>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</si>
  <si>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</si>
  <si>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</si>
  <si>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</si>
  <si>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</si>
  <si>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</si>
  <si>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</si>
  <si>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</si>
  <si>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</si>
  <si>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</si>
  <si>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</si>
  <si>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</si>
  <si>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</si>
  <si>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</si>
  <si>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</si>
  <si>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</si>
  <si>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</si>
  <si>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</si>
  <si>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</si>
  <si>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</si>
  <si>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</si>
  <si>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</si>
  <si>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</si>
  <si>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Арендная плата за землю</t>
  </si>
  <si>
    <t>1 11 05035 10 0000 120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</si>
  <si>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</si>
  <si>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</si>
  <si>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</si>
  <si>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</si>
  <si>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</si>
  <si>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</si>
  <si>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</si>
  <si>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 бюджетам  на государственную  регистрацию  актов  гражданского состояния</t>
  </si>
  <si>
    <t>Субвенции  бюджетам  поселений 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</si>
  <si>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</si>
  <si>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</si>
  <si>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</si>
  <si>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</si>
  <si>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</si>
  <si>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</si>
  <si>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</si>
  <si>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</si>
  <si>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</si>
  <si>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</si>
  <si>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</si>
  <si>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</si>
  <si>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</si>
  <si>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</si>
  <si>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</si>
  <si>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</si>
  <si>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</si>
  <si>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</si>
  <si>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</si>
  <si>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</si>
  <si>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</si>
  <si>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Всего доходов и безвозмездные перечисления</t>
  </si>
  <si>
    <t>Приложение 7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</si>
  <si>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</si>
  <si>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</si>
  <si>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</si>
  <si>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</si>
  <si>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</si>
  <si>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</si>
  <si>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</si>
  <si>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</si>
  <si>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</si>
  <si>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</si>
  <si>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</si>
  <si>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</si>
  <si>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</si>
  <si>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</si>
  <si>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</si>
  <si>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</si>
  <si>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</si>
  <si>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</si>
  <si>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</si>
  <si>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</si>
  <si>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</si>
  <si>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</si>
  <si>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1000</t>
  </si>
  <si>
    <t>Социальная политика</t>
  </si>
  <si>
    <t>Итого расходов</t>
  </si>
  <si>
    <t>Приложение 8</t>
  </si>
  <si>
    <t>Наименование</t>
  </si>
  <si>
    <t>Коды</t>
  </si>
  <si>
    <t>Ведомственной классификации</t>
  </si>
  <si>
    <t>раздел</t>
  </si>
  <si>
    <t>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</si>
  <si>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</si>
  <si>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</si>
  <si>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</si>
  <si>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муниципальных органов 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</si>
  <si>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</si>
  <si>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</si>
  <si>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</si>
  <si>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Прочие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</si>
  <si>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</si>
  <si>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</si>
  <si>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</si>
  <si>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</si>
  <si>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ИТОГО:</t>
  </si>
  <si>
    <t>Изменения</t>
  </si>
  <si>
    <t>С учетом изменений</t>
  </si>
  <si>
    <t>Приложение 9</t>
  </si>
  <si>
    <t>Фонд оплаты труда и страховые взносы</t>
  </si>
  <si>
    <t>Прочая закупка товаров, работ и услуг для государственных нужд</t>
  </si>
  <si>
    <t>Национальная экономика</t>
  </si>
  <si>
    <t>вед</t>
  </si>
  <si>
    <t>Коды бюджетной классификации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</si>
  <si>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</si>
  <si>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</si>
  <si>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</si>
  <si>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1 01 02020 01 0000 110</t>
  </si>
  <si>
    <t>0304</t>
  </si>
  <si>
    <t>Органы юстиции</t>
  </si>
  <si>
    <t>0409</t>
  </si>
  <si>
    <t>КВСР</t>
  </si>
  <si>
    <t xml:space="preserve">Источники внутреннего финансирования дефицита местного бюджета  </t>
  </si>
  <si>
    <t>Приложение 5</t>
  </si>
  <si>
    <t xml:space="preserve">Наименование кода дохода бюджета  </t>
  </si>
  <si>
    <t>РЗПР</t>
  </si>
  <si>
    <t xml:space="preserve">Наименование </t>
  </si>
  <si>
    <t xml:space="preserve">депутатов Желтинского сельсовета </t>
  </si>
  <si>
    <t xml:space="preserve">  по разделам и подразделам расходов классификации расходов  бюджетов</t>
  </si>
  <si>
    <t xml:space="preserve"> по разделам и подразделам, целевым статьям и видам расходов расходов классификации расходов  бюджетов</t>
  </si>
  <si>
    <t>0000000000</t>
  </si>
  <si>
    <t>00000000000</t>
  </si>
  <si>
    <t>Дорожное хозяйство (дорожные фонды)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</si>
  <si>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</si>
  <si>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</si>
  <si>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</si>
  <si>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</si>
  <si>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</si>
  <si>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</si>
  <si>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</si>
  <si>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</si>
  <si>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1 05 01000 00 0000 110</t>
  </si>
  <si>
    <t>Налог, взимаемый в связи с применением упрощенной системы налогооблажения</t>
  </si>
  <si>
    <t>1 05 01011 01 0000 110</t>
  </si>
  <si>
    <t>Налог, взимаемый с налогоплательщиков, выбравших в качестве объекта налогооблажения доходы</t>
  </si>
  <si>
    <t>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</si>
  <si>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</si>
  <si>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</si>
  <si>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</si>
  <si>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2 07 05030 10 0000 180</t>
  </si>
  <si>
    <t>Прочие безвозмездные поступления в бюджеты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</si>
  <si>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</si>
  <si>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</si>
  <si>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</si>
  <si>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</si>
  <si>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Дотации бюджетам сельских поселений на поддержку мер по обеспечению сбалансированности бюджетов</t>
  </si>
  <si>
    <t>1 06 06033 10 0000 110</t>
  </si>
  <si>
    <t>Иные выплаты персоналу государственных (муниципальных) органов, за исключением фонда оплаты труда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</si>
  <si>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</si>
  <si>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7700000000</t>
  </si>
  <si>
    <t>7700090140</t>
  </si>
  <si>
    <t>0501</t>
  </si>
  <si>
    <t>Пенсионное обеспечение</t>
  </si>
  <si>
    <t>Непрограммное направление расходов (непрограммые мероприятия)</t>
  </si>
  <si>
    <t>Меры поддержки добровольных народных дружин</t>
  </si>
  <si>
    <t>0314</t>
  </si>
  <si>
    <t>1001</t>
  </si>
  <si>
    <t>2018 год</t>
  </si>
  <si>
    <t>2019 год</t>
  </si>
  <si>
    <t>Фонд оплаты труда государственных (муниципальных) органов</t>
  </si>
  <si>
    <t>Другие вопросы в области национальной безопасности и правохранительной деятельности</t>
  </si>
  <si>
    <t>Жилищное хозяйство</t>
  </si>
  <si>
    <t>125</t>
  </si>
  <si>
    <t>1 01 020100 11 000 110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</si>
  <si>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</si>
  <si>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</si>
  <si>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</si>
  <si>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</si>
  <si>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</si>
  <si>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1 05 03010 01 1000 110</t>
  </si>
  <si>
    <t>1 06 01030 10 1000 110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</si>
  <si>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</si>
  <si>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</si>
  <si>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</si>
  <si>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</si>
  <si>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</si>
  <si>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Дотации бюджетам сельских поселений на выравнивание бюджетной обеспеченности</t>
  </si>
  <si>
    <t>2 02 15001 00 0000 151</t>
  </si>
  <si>
    <t>Дотации на выравнивание бюджетной обеспеченности</t>
  </si>
  <si>
    <t>2 02 10000 00 0000 151</t>
  </si>
  <si>
    <t>Дотации бюджетам бюджетной системы Российской Федерации</t>
  </si>
  <si>
    <t>2 02 30000 00 0000 151</t>
  </si>
  <si>
    <t>2 02 35930 10 0000 151</t>
  </si>
  <si>
    <t>2 02 35930 00 0000 151</t>
  </si>
  <si>
    <t>2 02 35118 10 0000 151</t>
  </si>
  <si>
    <t>2 02 35118 00 0000 151</t>
  </si>
  <si>
    <t>2 07 05000 10 0000 180</t>
  </si>
  <si>
    <t>2 07 00000 00 0000 180</t>
  </si>
  <si>
    <t>ПРОЧИЕ БЕЗВОЗМЕЗДНЫЕ ПОСТУПЛЕНИЯ</t>
  </si>
  <si>
    <t xml:space="preserve">Культура, кинематография </t>
  </si>
  <si>
    <t>Глава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</si>
  <si>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</si>
  <si>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</si>
  <si>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Прочая закупка товаров, работ и услуг для обеспечения государственных (муниципальных) нужд</t>
  </si>
  <si>
    <t>Содержание и ремонт, капитальный ремонт автомобильных дорог общего пользования и искуственных сооружений на них</t>
  </si>
  <si>
    <t>Предоставление пенсии за выслугу лет муниципальным служащим</t>
  </si>
  <si>
    <t>Иные пенсии, социальные доплаты к пенсиям</t>
  </si>
  <si>
    <t>Прочая закупка товаров, работ и услуг для обеспечения  государственных (муниципальных) нужд</t>
  </si>
  <si>
    <t>Муниципальная программа "Реализация муниципальной политики на территории муниципального образования Желтинский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</si>
  <si>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Желтинский сельсовет"</t>
  </si>
  <si>
    <t>5600000000</t>
  </si>
  <si>
    <t>5610000000</t>
  </si>
  <si>
    <t>5610010010</t>
  </si>
  <si>
    <t>Аппарат администрации муниципального образования</t>
  </si>
  <si>
    <t>5610010020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</si>
  <si>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</si>
  <si>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</si>
  <si>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5620000000</t>
  </si>
  <si>
    <t>5620051180</t>
  </si>
  <si>
    <t>Расходы на выплату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</si>
  <si>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</si>
  <si>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Уплата прочих налогов, сборов и иных платежей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</si>
  <si>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государственной регистрации актов гражданского состояния</t>
  </si>
  <si>
    <t>Подпрограмма "Обеспечение пожарной безопасности на территории муниципального образования Желтинский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</si>
  <si>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</si>
  <si>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Подрограмма "Обеспечение поддержки добровольных народных дружин на территории муниципального образования Желтинский сельсовет"</t>
  </si>
  <si>
    <t>Подпрограмма "Развитие дорожного хозяйства на территории муниципального образования Желтинский сельсовет"</t>
  </si>
  <si>
    <t>Подпрограмма "Благоустройство на территории муниципального образования Желтинсикй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</si>
  <si>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</si>
  <si>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Желтинский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</si>
  <si>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</si>
  <si>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</si>
  <si>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Подпрограмма "Осуществление деятельности аппарата управления администрации муниципального образования Желтинский сельсовет"</t>
  </si>
  <si>
    <t>Рапределение бюджетных ассигнований местного бюджета   на 2018 год</t>
  </si>
  <si>
    <t>2020 год</t>
  </si>
  <si>
    <t>Ведомственная структура расходов местного бюджета  на 2018 год и на плановый период 2019и 2020гг.</t>
  </si>
  <si>
    <t>на 2018 год и на плановый период 2019-2020годов</t>
  </si>
  <si>
    <t>Поступление доходов в местный бюджет  на 2018 год и на плановый период 2019-2020 годов</t>
  </si>
  <si>
    <t>2018 год с учетом изменений</t>
  </si>
  <si>
    <t>Рапределение бюджетных ассигнований местного бюджета  на 2018 год</t>
  </si>
  <si>
    <t>5610025050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</si>
  <si>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</si>
  <si>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</si>
  <si>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5610010080</t>
  </si>
  <si>
    <t>0106</t>
  </si>
  <si>
    <t>Уплата налогов, сборов и иных платежей</t>
  </si>
  <si>
    <t>Публичные нормативные социальные выплаты</t>
  </si>
  <si>
    <t>Публичные нормативные социальные выплаты гражданам</t>
  </si>
  <si>
    <t>Изменение показателей ведомственной структуры расходов местного бюджета, утвержденных решением Совета депутатов Желтинского сельсовета от 21.12.2017 года № 100"О бюджете муниципального образования Желтинский сельсовет Саракташского района Оренбургской области на 2018 год и плановый период 2019, 2020 годов"</t>
  </si>
  <si>
    <t>2 02 01502 10 0000 151</t>
  </si>
  <si>
    <t>от 26.06.2018 года № 115</t>
  </si>
  <si>
    <t xml:space="preserve">от 26 06.2018 года № 115 </t>
  </si>
  <si>
    <t>Уплата налога на имущество организаций и земельного налога</t>
  </si>
  <si>
    <t xml:space="preserve">от 26.06.2018 года № 115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</si>
</sst>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2" formatCode="0000"/>
    <numFmt numFmtId="173" formatCode="00"/>
    <numFmt numFmtId="174" formatCode="0000000"/>
    <numFmt numFmtId="175" formatCode="000"/>
    <numFmt numFmtId="176" formatCode="#,##0.0"/>
    <numFmt numFmtId="181" formatCode="#,##0_ ;[Red]\-#,##0\ "/>
  </numFmts>
  <fonts count="17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color rgb="FF000000"/>
      <name val="Calibri"/>
      <family val="2"/>
      <charset val="204"/>
    </font>
    <font>
      <sz val="12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8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49" fontId="9" fillId="0" borderId="1" xfId="0" applyNumberFormat="1" applyFont="1" applyFill="1" applyBorder="1"/>
    <xf numFmtId="0" fontId="0" fillId="0" borderId="0" xfId="0" applyFill="1"/>
    <xf numFmtId="0" fontId="1" fillId="0" borderId="0" xfId="0" applyFont="1" applyFill="1" applyAlignment="1"/>
    <xf numFmtId="0" fontId="4" fillId="0" borderId="1" xfId="1" applyNumberFormat="1" applyFont="1" applyFill="1" applyBorder="1" applyAlignment="1" applyProtection="1">
      <alignment horizontal="centerContinuous" vertical="center"/>
      <protection hidden="1"/>
    </xf>
    <xf numFmtId="0" fontId="4" fillId="0" borderId="1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Continuous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72" fontId="4" fillId="0" borderId="1" xfId="1" applyNumberFormat="1" applyFont="1" applyFill="1" applyBorder="1" applyAlignment="1" applyProtection="1">
      <alignment horizontal="justify" vertical="center" wrapText="1"/>
      <protection hidden="1"/>
    </xf>
    <xf numFmtId="173" fontId="4" fillId="0" borderId="1" xfId="1" applyNumberFormat="1" applyFont="1" applyFill="1" applyBorder="1" applyAlignment="1" applyProtection="1">
      <alignment horizontal="center" vertical="center"/>
      <protection hidden="1"/>
    </xf>
    <xf numFmtId="174" fontId="4" fillId="0" borderId="1" xfId="1" applyNumberFormat="1" applyFont="1" applyFill="1" applyBorder="1" applyAlignment="1" applyProtection="1">
      <alignment horizontal="center" vertical="center"/>
      <protection hidden="1"/>
    </xf>
    <xf numFmtId="175" fontId="4" fillId="0" borderId="1" xfId="1" applyNumberFormat="1" applyFont="1" applyFill="1" applyBorder="1" applyAlignment="1" applyProtection="1">
      <alignment horizontal="center" vertical="center"/>
      <protection hidden="1"/>
    </xf>
    <xf numFmtId="38" fontId="4" fillId="0" borderId="1" xfId="1" applyNumberFormat="1" applyFont="1" applyFill="1" applyBorder="1" applyAlignment="1" applyProtection="1">
      <alignment horizontal="right" vertical="center"/>
      <protection hidden="1"/>
    </xf>
    <xf numFmtId="172" fontId="3" fillId="0" borderId="1" xfId="1" applyNumberFormat="1" applyFont="1" applyFill="1" applyBorder="1" applyAlignment="1" applyProtection="1">
      <alignment horizontal="justify" vertical="center" wrapText="1"/>
      <protection hidden="1"/>
    </xf>
    <xf numFmtId="173" fontId="3" fillId="0" borderId="1" xfId="1" applyNumberFormat="1" applyFont="1" applyFill="1" applyBorder="1" applyAlignment="1" applyProtection="1">
      <alignment horizontal="center" vertic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175" fontId="3" fillId="0" borderId="1" xfId="1" applyNumberFormat="1" applyFont="1" applyFill="1" applyBorder="1" applyAlignment="1" applyProtection="1">
      <alignment horizontal="center" vertical="center"/>
      <protection hidden="1"/>
    </xf>
    <xf numFmtId="38" fontId="3" fillId="0" borderId="1" xfId="1" applyNumberFormat="1" applyFont="1" applyFill="1" applyBorder="1" applyAlignment="1" applyProtection="1">
      <alignment horizontal="right" vertical="center"/>
      <protection hidden="1"/>
    </xf>
    <xf numFmtId="172" fontId="4" fillId="0" borderId="1" xfId="1" quotePrefix="1" applyNumberFormat="1" applyFont="1" applyFill="1" applyBorder="1" applyAlignment="1" applyProtection="1">
      <alignment horizontal="left" vertical="center"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 horizontal="right"/>
    </xf>
    <xf numFmtId="3" fontId="3" fillId="0" borderId="1" xfId="0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/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justify" vertical="center" wrapText="1"/>
    </xf>
    <xf numFmtId="0" fontId="13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1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>
      <alignment horizontal="right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175" fontId="3" fillId="0" borderId="1" xfId="1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0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1" xfId="1" applyNumberFormat="1" applyFont="1" applyFill="1" applyBorder="1" applyAlignment="1" applyProtection="1">
      <alignment horizontal="right" vertical="center"/>
      <protection hidden="1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/>
    </xf>
    <xf numFmtId="40" fontId="3" fillId="0" borderId="1" xfId="1" applyNumberFormat="1" applyFont="1" applyFill="1" applyBorder="1" applyAlignment="1" applyProtection="1">
      <alignment horizontal="right" vertical="center"/>
      <protection hidden="1"/>
    </xf>
    <xf numFmtId="40" fontId="4" fillId="0" borderId="1" xfId="1" applyNumberFormat="1" applyFont="1" applyFill="1" applyBorder="1" applyAlignment="1" applyProtection="1">
      <alignment horizontal="right"/>
      <protection hidden="1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3" fillId="0" borderId="1" xfId="0" applyFont="1" applyBorder="1"/>
    <xf numFmtId="1" fontId="3" fillId="0" borderId="1" xfId="0" applyNumberFormat="1" applyFont="1" applyBorder="1"/>
    <xf numFmtId="1" fontId="3" fillId="0" borderId="1" xfId="0" applyNumberFormat="1" applyFont="1" applyBorder="1" applyAlignment="1">
      <alignment vertical="center"/>
    </xf>
    <xf numFmtId="175" fontId="4" fillId="0" borderId="1" xfId="1" applyNumberFormat="1" applyFont="1" applyFill="1" applyBorder="1" applyAlignment="1" applyProtection="1">
      <alignment horizontal="right" vertical="center"/>
      <protection hidden="1"/>
    </xf>
    <xf numFmtId="1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172" fontId="3" fillId="0" borderId="0" xfId="1" applyNumberFormat="1" applyFont="1" applyFill="1" applyBorder="1" applyAlignment="1" applyProtection="1">
      <alignment horizontal="justify" vertical="center" wrapText="1"/>
      <protection hidden="1"/>
    </xf>
    <xf numFmtId="38" fontId="3" fillId="0" borderId="1" xfId="0" applyNumberFormat="1" applyFont="1" applyBorder="1"/>
    <xf numFmtId="38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wrapText="1"/>
    </xf>
    <xf numFmtId="49" fontId="4" fillId="0" borderId="1" xfId="1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NumberFormat="1" applyFont="1" applyFill="1" applyBorder="1" applyAlignment="1" applyProtection="1">
      <alignment horizontal="center" vertical="center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75" workbookViewId="0"/>
  </sheetViews>
  <sheetFormatPr defaultRowHeight="12.75" x14ac:dyDescent="0.2"/>
  <cols>
    <col min="1" max="1" width="33.5703125" customWidth="1"/>
    <col min="2" max="2" width="52.42578125" customWidth="1"/>
    <col min="3" max="3" width="17.5703125" customWidth="1"/>
    <col min="4" max="4" width="14.7109375" customWidth="1"/>
    <col min="5" max="5" width="14.85546875" customWidth="1"/>
  </cols>
  <sheetData>
    <row r="1" spans="1:5" ht="18.75" x14ac:dyDescent="0.3">
      <c r="C1" s="1" t="s">
        <v>0</v>
      </c>
    </row>
    <row r="2" spans="1:5" ht="18.75" x14ac:dyDescent="0.3">
      <c r="C2" s="1" t="s">
        <v>1</v>
      </c>
    </row>
    <row r="3" spans="1:5" ht="18.75" x14ac:dyDescent="0.3">
      <c r="C3" s="1" t="s">
        <v>159</v>
      </c>
    </row>
    <row r="4" spans="1:5" ht="18.75" x14ac:dyDescent="0.3">
      <c r="C4" s="2" t="s">
        <v>282</v>
      </c>
    </row>
    <row r="6" spans="1:5" ht="18.75" x14ac:dyDescent="0.3">
      <c r="A6" s="136" t="s">
        <v>154</v>
      </c>
      <c r="B6" s="137"/>
      <c r="C6" s="137"/>
    </row>
    <row r="7" spans="1:5" ht="18.75" x14ac:dyDescent="0.3">
      <c r="A7" s="138" t="s">
        <v>268</v>
      </c>
      <c r="B7" s="138"/>
      <c r="C7" s="138"/>
    </row>
    <row r="8" spans="1:5" ht="18.75" x14ac:dyDescent="0.3">
      <c r="A8" s="3"/>
    </row>
    <row r="9" spans="1:5" ht="18.75" x14ac:dyDescent="0.3">
      <c r="A9" s="3"/>
    </row>
    <row r="10" spans="1:5" ht="150" x14ac:dyDescent="0.2">
      <c r="A10" s="4" t="s">
        <v>2</v>
      </c>
      <c r="B10" s="4" t="s">
        <v>3</v>
      </c>
      <c r="C10" s="4" t="s">
        <v>199</v>
      </c>
      <c r="D10" s="114" t="s">
        <v>200</v>
      </c>
      <c r="E10" s="114" t="s">
        <v>266</v>
      </c>
    </row>
    <row r="11" spans="1:5" ht="56.25" x14ac:dyDescent="0.3">
      <c r="A11" s="4" t="s">
        <v>4</v>
      </c>
      <c r="B11" s="5" t="s">
        <v>5</v>
      </c>
      <c r="C11" s="6">
        <v>0</v>
      </c>
      <c r="D11" s="95"/>
      <c r="E11" s="95"/>
    </row>
    <row r="12" spans="1:5" ht="37.5" x14ac:dyDescent="0.3">
      <c r="A12" s="7" t="s">
        <v>6</v>
      </c>
      <c r="B12" s="8" t="s">
        <v>7</v>
      </c>
      <c r="C12" s="111">
        <f>C13+C17</f>
        <v>461674.5700000003</v>
      </c>
      <c r="D12" s="112">
        <f>D13+D17</f>
        <v>0</v>
      </c>
      <c r="E12" s="112">
        <f>E13+E17</f>
        <v>0</v>
      </c>
    </row>
    <row r="13" spans="1:5" ht="18.75" x14ac:dyDescent="0.3">
      <c r="A13" s="7" t="s">
        <v>8</v>
      </c>
      <c r="B13" s="8" t="s">
        <v>9</v>
      </c>
      <c r="C13" s="6">
        <f t="shared" ref="C13:E15" si="0">C14</f>
        <v>-11780477</v>
      </c>
      <c r="D13" s="95">
        <f t="shared" si="0"/>
        <v>-12171095</v>
      </c>
      <c r="E13" s="95">
        <f t="shared" si="0"/>
        <v>-11834775</v>
      </c>
    </row>
    <row r="14" spans="1:5" ht="37.5" x14ac:dyDescent="0.3">
      <c r="A14" s="7" t="s">
        <v>10</v>
      </c>
      <c r="B14" s="8" t="s">
        <v>11</v>
      </c>
      <c r="C14" s="6">
        <f t="shared" si="0"/>
        <v>-11780477</v>
      </c>
      <c r="D14" s="95">
        <f t="shared" si="0"/>
        <v>-12171095</v>
      </c>
      <c r="E14" s="95">
        <f t="shared" si="0"/>
        <v>-11834775</v>
      </c>
    </row>
    <row r="15" spans="1:5" ht="37.5" x14ac:dyDescent="0.3">
      <c r="A15" s="7" t="s">
        <v>12</v>
      </c>
      <c r="B15" s="8" t="s">
        <v>13</v>
      </c>
      <c r="C15" s="6">
        <f t="shared" si="0"/>
        <v>-11780477</v>
      </c>
      <c r="D15" s="95">
        <f t="shared" si="0"/>
        <v>-12171095</v>
      </c>
      <c r="E15" s="95">
        <f t="shared" si="0"/>
        <v>-11834775</v>
      </c>
    </row>
    <row r="16" spans="1:5" ht="37.5" x14ac:dyDescent="0.3">
      <c r="A16" s="7" t="s">
        <v>14</v>
      </c>
      <c r="B16" s="8" t="s">
        <v>15</v>
      </c>
      <c r="C16" s="6">
        <f>-Лист2!D70</f>
        <v>-11780477</v>
      </c>
      <c r="D16" s="37">
        <f>-Лист2!E70</f>
        <v>-12171095</v>
      </c>
      <c r="E16" s="37">
        <f>-Лист2!F70</f>
        <v>-11834775</v>
      </c>
    </row>
    <row r="17" spans="1:5" ht="18.75" x14ac:dyDescent="0.3">
      <c r="A17" s="7" t="s">
        <v>16</v>
      </c>
      <c r="B17" s="8" t="s">
        <v>17</v>
      </c>
      <c r="C17" s="111">
        <f t="shared" ref="C17:E19" si="1">C18</f>
        <v>12242151.57</v>
      </c>
      <c r="D17" s="112">
        <f t="shared" si="1"/>
        <v>12171095</v>
      </c>
      <c r="E17" s="112">
        <f t="shared" si="1"/>
        <v>11834775</v>
      </c>
    </row>
    <row r="18" spans="1:5" ht="37.5" x14ac:dyDescent="0.3">
      <c r="A18" s="7" t="s">
        <v>18</v>
      </c>
      <c r="B18" s="8" t="s">
        <v>19</v>
      </c>
      <c r="C18" s="111">
        <f t="shared" si="1"/>
        <v>12242151.57</v>
      </c>
      <c r="D18" s="112">
        <f t="shared" si="1"/>
        <v>12171095</v>
      </c>
      <c r="E18" s="112">
        <f t="shared" si="1"/>
        <v>11834775</v>
      </c>
    </row>
    <row r="19" spans="1:5" ht="37.5" x14ac:dyDescent="0.3">
      <c r="A19" s="7" t="s">
        <v>20</v>
      </c>
      <c r="B19" s="8" t="s">
        <v>21</v>
      </c>
      <c r="C19" s="111">
        <f t="shared" si="1"/>
        <v>12242151.57</v>
      </c>
      <c r="D19" s="112">
        <f t="shared" si="1"/>
        <v>12171095</v>
      </c>
      <c r="E19" s="112">
        <f t="shared" si="1"/>
        <v>11834775</v>
      </c>
    </row>
    <row r="20" spans="1:5" ht="37.5" x14ac:dyDescent="0.3">
      <c r="A20" s="7" t="s">
        <v>22</v>
      </c>
      <c r="B20" s="8" t="s">
        <v>23</v>
      </c>
      <c r="C20" s="111">
        <f>Лист3!C31</f>
        <v>12242151.57</v>
      </c>
      <c r="D20" s="112">
        <f>Лист3!D31</f>
        <v>12171095</v>
      </c>
      <c r="E20" s="112">
        <f>Лист3!E31</f>
        <v>11834775</v>
      </c>
    </row>
    <row r="21" spans="1:5" ht="18.75" x14ac:dyDescent="0.3">
      <c r="A21" s="9"/>
      <c r="B21" s="10"/>
      <c r="C21" s="11"/>
    </row>
    <row r="22" spans="1:5" ht="18.75" x14ac:dyDescent="0.3">
      <c r="A22" s="9"/>
      <c r="B22" s="10"/>
      <c r="C22" s="11"/>
    </row>
    <row r="23" spans="1:5" ht="18.75" x14ac:dyDescent="0.3">
      <c r="A23" s="9"/>
      <c r="B23" s="10"/>
      <c r="C23" s="11"/>
    </row>
    <row r="24" spans="1:5" x14ac:dyDescent="0.2">
      <c r="C24" s="12"/>
    </row>
    <row r="25" spans="1:5" x14ac:dyDescent="0.2">
      <c r="C25" s="12"/>
    </row>
    <row r="26" spans="1:5" x14ac:dyDescent="0.2">
      <c r="C26" s="12"/>
    </row>
    <row r="27" spans="1:5" x14ac:dyDescent="0.2">
      <c r="C27" s="12"/>
    </row>
    <row r="28" spans="1:5" x14ac:dyDescent="0.2">
      <c r="C28" s="12"/>
    </row>
    <row r="29" spans="1:5" x14ac:dyDescent="0.2">
      <c r="C29" s="12"/>
    </row>
    <row r="30" spans="1:5" x14ac:dyDescent="0.2">
      <c r="C30" s="12"/>
    </row>
    <row r="31" spans="1:5" x14ac:dyDescent="0.2">
      <c r="C31" s="12"/>
    </row>
    <row r="32" spans="1:5" x14ac:dyDescent="0.2">
      <c r="C32" s="12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</sheetData>
  <mergeCells count="2">
    <mergeCell ref="A6:C6"/>
    <mergeCell ref="A7:C7"/>
  </mergeCells>
  <phoneticPr fontId="11" type="noConversion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zoomScale="75" workbookViewId="0"/>
  </sheetViews>
  <sheetFormatPr defaultRowHeight="15.75" x14ac:dyDescent="0.25"/>
  <cols>
    <col min="1" max="1" width="24.42578125" bestFit="1" customWidth="1"/>
    <col min="2" max="2" width="67.28515625" customWidth="1"/>
    <col min="3" max="3" width="14.28515625" customWidth="1"/>
    <col min="4" max="4" width="16" style="15" customWidth="1"/>
    <col min="5" max="5" width="11.42578125" customWidth="1"/>
    <col min="6" max="6" width="12.42578125" customWidth="1"/>
  </cols>
  <sheetData>
    <row r="1" spans="1:6" ht="18.75" x14ac:dyDescent="0.3">
      <c r="B1" s="1" t="s">
        <v>24</v>
      </c>
      <c r="C1" s="1"/>
      <c r="D1" s="1" t="s">
        <v>155</v>
      </c>
    </row>
    <row r="2" spans="1:6" ht="18.75" x14ac:dyDescent="0.3">
      <c r="B2" s="1" t="s">
        <v>26</v>
      </c>
      <c r="C2" s="1"/>
      <c r="D2" s="1" t="s">
        <v>1</v>
      </c>
    </row>
    <row r="3" spans="1:6" ht="18.75" x14ac:dyDescent="0.3">
      <c r="B3" s="1" t="s">
        <v>27</v>
      </c>
      <c r="C3" s="1"/>
      <c r="D3" s="1" t="s">
        <v>159</v>
      </c>
    </row>
    <row r="4" spans="1:6" ht="18.75" x14ac:dyDescent="0.3">
      <c r="A4" s="13"/>
      <c r="B4" s="1" t="s">
        <v>28</v>
      </c>
      <c r="C4" s="1"/>
      <c r="D4" s="2" t="s">
        <v>282</v>
      </c>
    </row>
    <row r="5" spans="1:6" ht="18.75" x14ac:dyDescent="0.3">
      <c r="A5" s="13"/>
      <c r="B5" s="3"/>
      <c r="C5" s="3"/>
      <c r="D5" s="3"/>
    </row>
    <row r="6" spans="1:6" ht="18.75" x14ac:dyDescent="0.3">
      <c r="A6" s="137" t="s">
        <v>269</v>
      </c>
      <c r="B6" s="137"/>
      <c r="C6" s="137"/>
      <c r="D6" s="137"/>
    </row>
    <row r="7" spans="1:6" ht="18.75" x14ac:dyDescent="0.3">
      <c r="A7" s="137"/>
      <c r="B7" s="137"/>
      <c r="C7" s="137"/>
      <c r="D7" s="137"/>
    </row>
    <row r="8" spans="1:6" x14ac:dyDescent="0.25">
      <c r="A8" s="14"/>
    </row>
    <row r="9" spans="1:6" x14ac:dyDescent="0.25">
      <c r="A9" s="14"/>
    </row>
    <row r="10" spans="1:6" ht="66" x14ac:dyDescent="0.2">
      <c r="A10" s="16" t="s">
        <v>29</v>
      </c>
      <c r="B10" s="16" t="s">
        <v>156</v>
      </c>
      <c r="C10" s="16" t="s">
        <v>138</v>
      </c>
      <c r="D10" s="4" t="s">
        <v>270</v>
      </c>
      <c r="E10" s="114" t="s">
        <v>200</v>
      </c>
      <c r="F10" s="114" t="s">
        <v>266</v>
      </c>
    </row>
    <row r="11" spans="1:6" x14ac:dyDescent="0.25">
      <c r="A11" s="17" t="s">
        <v>30</v>
      </c>
      <c r="B11" s="18" t="s">
        <v>31</v>
      </c>
      <c r="C11" s="87">
        <f>C16+C26+C45+C46</f>
        <v>0</v>
      </c>
      <c r="D11" s="19">
        <f>D12+D16+D22+D28+D40+D45+D46</f>
        <v>4526300</v>
      </c>
      <c r="E11" s="124">
        <f>E12+E16+E22+E28+E40</f>
        <v>4878100</v>
      </c>
      <c r="F11" s="124">
        <f>F12+F16+F22+F28+F40</f>
        <v>5012700</v>
      </c>
    </row>
    <row r="12" spans="1:6" x14ac:dyDescent="0.25">
      <c r="A12" s="20" t="s">
        <v>32</v>
      </c>
      <c r="B12" s="21" t="s">
        <v>33</v>
      </c>
      <c r="C12" s="88"/>
      <c r="D12" s="22">
        <f>D13</f>
        <v>826000</v>
      </c>
      <c r="E12" s="120">
        <f>E13</f>
        <v>860000</v>
      </c>
      <c r="F12" s="120">
        <f>F13</f>
        <v>901000</v>
      </c>
    </row>
    <row r="13" spans="1:6" x14ac:dyDescent="0.25">
      <c r="A13" s="20" t="s">
        <v>34</v>
      </c>
      <c r="B13" s="21" t="s">
        <v>35</v>
      </c>
      <c r="C13" s="88"/>
      <c r="D13" s="22">
        <f>D15</f>
        <v>826000</v>
      </c>
      <c r="E13" s="120">
        <f>E14</f>
        <v>860000</v>
      </c>
      <c r="F13" s="120">
        <f>F14</f>
        <v>901000</v>
      </c>
    </row>
    <row r="14" spans="1:6" ht="78.75" x14ac:dyDescent="0.25">
      <c r="A14" s="23" t="s">
        <v>149</v>
      </c>
      <c r="B14" s="21" t="s">
        <v>206</v>
      </c>
      <c r="C14" s="88"/>
      <c r="D14" s="22">
        <f>D15</f>
        <v>826000</v>
      </c>
      <c r="E14" s="120">
        <f>E15</f>
        <v>860000</v>
      </c>
      <c r="F14" s="120">
        <f>F15</f>
        <v>901000</v>
      </c>
    </row>
    <row r="15" spans="1:6" ht="78.75" x14ac:dyDescent="0.25">
      <c r="A15" s="23" t="s">
        <v>205</v>
      </c>
      <c r="B15" s="24" t="s">
        <v>206</v>
      </c>
      <c r="C15" s="86"/>
      <c r="D15" s="25">
        <v>826000</v>
      </c>
      <c r="E15" s="120">
        <v>860000</v>
      </c>
      <c r="F15" s="120">
        <v>901000</v>
      </c>
    </row>
    <row r="16" spans="1:6" ht="31.5" x14ac:dyDescent="0.25">
      <c r="A16" s="23" t="s">
        <v>165</v>
      </c>
      <c r="B16" s="24" t="s">
        <v>166</v>
      </c>
      <c r="C16" s="89">
        <v>0</v>
      </c>
      <c r="D16" s="25">
        <f>D17</f>
        <v>2452800</v>
      </c>
      <c r="E16" s="120">
        <f>E17</f>
        <v>2767100</v>
      </c>
      <c r="F16" s="120">
        <f>F17</f>
        <v>2856200</v>
      </c>
    </row>
    <row r="17" spans="1:6" ht="31.5" x14ac:dyDescent="0.25">
      <c r="A17" s="23" t="s">
        <v>167</v>
      </c>
      <c r="B17" s="24" t="s">
        <v>168</v>
      </c>
      <c r="C17" s="89">
        <f>C18+C19+C20+C21</f>
        <v>0</v>
      </c>
      <c r="D17" s="25">
        <f>D18+D19+D20+D21</f>
        <v>2452800</v>
      </c>
      <c r="E17" s="120">
        <f>E18+E19+E20+E21</f>
        <v>2767100</v>
      </c>
      <c r="F17" s="120">
        <f>F18+F19+F20+F21</f>
        <v>2856200</v>
      </c>
    </row>
    <row r="18" spans="1:6" ht="78.75" x14ac:dyDescent="0.25">
      <c r="A18" s="23" t="s">
        <v>169</v>
      </c>
      <c r="B18" s="24" t="s">
        <v>207</v>
      </c>
      <c r="C18" s="86">
        <v>0</v>
      </c>
      <c r="D18" s="25">
        <v>914900</v>
      </c>
      <c r="E18" s="120">
        <v>1037000</v>
      </c>
      <c r="F18" s="120">
        <v>1086500</v>
      </c>
    </row>
    <row r="19" spans="1:6" ht="94.5" x14ac:dyDescent="0.25">
      <c r="A19" s="23" t="s">
        <v>170</v>
      </c>
      <c r="B19" s="24" t="s">
        <v>208</v>
      </c>
      <c r="C19" s="89">
        <v>0</v>
      </c>
      <c r="D19" s="25">
        <v>7000</v>
      </c>
      <c r="E19" s="120">
        <v>7300</v>
      </c>
      <c r="F19" s="120">
        <v>7400</v>
      </c>
    </row>
    <row r="20" spans="1:6" ht="78.75" x14ac:dyDescent="0.25">
      <c r="A20" s="23" t="s">
        <v>171</v>
      </c>
      <c r="B20" s="24" t="s">
        <v>209</v>
      </c>
      <c r="C20" s="86">
        <v>0</v>
      </c>
      <c r="D20" s="25">
        <v>1672400</v>
      </c>
      <c r="E20" s="120">
        <v>1863200</v>
      </c>
      <c r="F20" s="120">
        <v>1950500</v>
      </c>
    </row>
    <row r="21" spans="1:6" ht="78.75" x14ac:dyDescent="0.25">
      <c r="A21" s="23" t="s">
        <v>172</v>
      </c>
      <c r="B21" s="24" t="s">
        <v>210</v>
      </c>
      <c r="C21" s="89">
        <v>0</v>
      </c>
      <c r="D21" s="25">
        <v>-141500</v>
      </c>
      <c r="E21" s="120">
        <v>-140400</v>
      </c>
      <c r="F21" s="120">
        <v>-188200</v>
      </c>
    </row>
    <row r="22" spans="1:6" x14ac:dyDescent="0.25">
      <c r="A22" s="20" t="s">
        <v>36</v>
      </c>
      <c r="B22" s="21" t="s">
        <v>37</v>
      </c>
      <c r="C22" s="88">
        <v>0</v>
      </c>
      <c r="D22" s="22">
        <f>D23+D26</f>
        <v>112500</v>
      </c>
      <c r="E22" s="120">
        <f>E23+E24+E25+E26</f>
        <v>116000</v>
      </c>
      <c r="F22" s="120">
        <f>F23+F24+F25+F26</f>
        <v>120500</v>
      </c>
    </row>
    <row r="23" spans="1:6" ht="31.5" x14ac:dyDescent="0.25">
      <c r="A23" s="20" t="s">
        <v>173</v>
      </c>
      <c r="B23" s="21" t="s">
        <v>174</v>
      </c>
      <c r="C23" s="88"/>
      <c r="D23" s="22">
        <f>D24</f>
        <v>0</v>
      </c>
      <c r="E23" s="115"/>
      <c r="F23" s="115"/>
    </row>
    <row r="24" spans="1:6" ht="31.5" x14ac:dyDescent="0.25">
      <c r="A24" s="20" t="s">
        <v>175</v>
      </c>
      <c r="B24" s="21" t="s">
        <v>176</v>
      </c>
      <c r="C24" s="88"/>
      <c r="D24" s="22">
        <v>0</v>
      </c>
      <c r="E24" s="115"/>
      <c r="F24" s="115"/>
    </row>
    <row r="25" spans="1:6" ht="47.25" x14ac:dyDescent="0.25">
      <c r="A25" s="20" t="s">
        <v>177</v>
      </c>
      <c r="B25" s="21" t="s">
        <v>178</v>
      </c>
      <c r="C25" s="88"/>
      <c r="D25" s="22"/>
      <c r="E25" s="115"/>
      <c r="F25" s="115"/>
    </row>
    <row r="26" spans="1:6" x14ac:dyDescent="0.25">
      <c r="A26" s="20" t="s">
        <v>38</v>
      </c>
      <c r="B26" s="21" t="s">
        <v>39</v>
      </c>
      <c r="C26" s="88">
        <f>C27</f>
        <v>0</v>
      </c>
      <c r="D26" s="22">
        <f>D27</f>
        <v>112500</v>
      </c>
      <c r="E26" s="120">
        <f>E27</f>
        <v>116000</v>
      </c>
      <c r="F26" s="120">
        <f>F27</f>
        <v>120500</v>
      </c>
    </row>
    <row r="27" spans="1:6" x14ac:dyDescent="0.25">
      <c r="A27" s="20" t="s">
        <v>211</v>
      </c>
      <c r="B27" s="21" t="s">
        <v>39</v>
      </c>
      <c r="C27" s="88">
        <v>0</v>
      </c>
      <c r="D27" s="22">
        <v>112500</v>
      </c>
      <c r="E27" s="120">
        <v>116000</v>
      </c>
      <c r="F27" s="120">
        <v>120500</v>
      </c>
    </row>
    <row r="28" spans="1:6" x14ac:dyDescent="0.25">
      <c r="A28" s="20" t="s">
        <v>40</v>
      </c>
      <c r="B28" s="21" t="s">
        <v>41</v>
      </c>
      <c r="C28" s="88"/>
      <c r="D28" s="22">
        <f>D29+D34</f>
        <v>1095000</v>
      </c>
      <c r="E28" s="120">
        <f>E29+E34</f>
        <v>1095000</v>
      </c>
      <c r="F28" s="120">
        <f>F29+F34</f>
        <v>1095000</v>
      </c>
    </row>
    <row r="29" spans="1:6" x14ac:dyDescent="0.25">
      <c r="A29" s="20" t="s">
        <v>179</v>
      </c>
      <c r="B29" s="21" t="s">
        <v>42</v>
      </c>
      <c r="C29" s="88"/>
      <c r="D29" s="22">
        <f>D30</f>
        <v>42000</v>
      </c>
      <c r="E29" s="120">
        <f>E30</f>
        <v>42000</v>
      </c>
      <c r="F29" s="120">
        <f>F30</f>
        <v>42000</v>
      </c>
    </row>
    <row r="30" spans="1:6" ht="47.25" x14ac:dyDescent="0.2">
      <c r="A30" s="20" t="s">
        <v>212</v>
      </c>
      <c r="B30" s="21" t="s">
        <v>180</v>
      </c>
      <c r="C30" s="88"/>
      <c r="D30" s="22">
        <v>42000</v>
      </c>
      <c r="E30" s="121">
        <v>42000</v>
      </c>
      <c r="F30" s="121">
        <v>42000</v>
      </c>
    </row>
    <row r="31" spans="1:6" hidden="1" x14ac:dyDescent="0.2">
      <c r="A31" s="20" t="s">
        <v>43</v>
      </c>
      <c r="B31" s="21" t="s">
        <v>44</v>
      </c>
      <c r="C31" s="88"/>
      <c r="D31" s="22">
        <f>D32+D33</f>
        <v>0</v>
      </c>
      <c r="E31" s="122"/>
      <c r="F31" s="122"/>
    </row>
    <row r="32" spans="1:6" hidden="1" x14ac:dyDescent="0.2">
      <c r="A32" s="20" t="s">
        <v>45</v>
      </c>
      <c r="B32" s="21" t="s">
        <v>46</v>
      </c>
      <c r="C32" s="88"/>
      <c r="D32" s="22"/>
      <c r="E32" s="122"/>
      <c r="F32" s="122"/>
    </row>
    <row r="33" spans="1:6" hidden="1" x14ac:dyDescent="0.2">
      <c r="A33" s="20" t="s">
        <v>47</v>
      </c>
      <c r="B33" s="21" t="s">
        <v>48</v>
      </c>
      <c r="C33" s="88"/>
      <c r="D33" s="22"/>
      <c r="E33" s="122"/>
      <c r="F33" s="122"/>
    </row>
    <row r="34" spans="1:6" x14ac:dyDescent="0.2">
      <c r="A34" s="20" t="s">
        <v>49</v>
      </c>
      <c r="B34" s="21" t="s">
        <v>50</v>
      </c>
      <c r="C34" s="88"/>
      <c r="D34" s="22">
        <f>D35+D36</f>
        <v>1053000</v>
      </c>
      <c r="E34" s="121">
        <f>E35+E36</f>
        <v>1053000</v>
      </c>
      <c r="F34" s="121">
        <f>F35+F36</f>
        <v>1053000</v>
      </c>
    </row>
    <row r="35" spans="1:6" ht="31.5" x14ac:dyDescent="0.2">
      <c r="A35" s="20" t="s">
        <v>213</v>
      </c>
      <c r="B35" s="21" t="s">
        <v>214</v>
      </c>
      <c r="C35" s="88"/>
      <c r="D35" s="22">
        <v>993000</v>
      </c>
      <c r="E35" s="121">
        <v>993000</v>
      </c>
      <c r="F35" s="121">
        <v>993000</v>
      </c>
    </row>
    <row r="36" spans="1:6" ht="31.5" x14ac:dyDescent="0.2">
      <c r="A36" s="20" t="s">
        <v>188</v>
      </c>
      <c r="B36" s="21" t="s">
        <v>215</v>
      </c>
      <c r="C36" s="88"/>
      <c r="D36" s="22">
        <v>60000</v>
      </c>
      <c r="E36" s="121">
        <v>60000</v>
      </c>
      <c r="F36" s="121">
        <v>60000</v>
      </c>
    </row>
    <row r="37" spans="1:6" x14ac:dyDescent="0.25">
      <c r="A37" s="20" t="s">
        <v>51</v>
      </c>
      <c r="B37" s="21" t="s">
        <v>52</v>
      </c>
      <c r="C37" s="88"/>
      <c r="D37" s="22">
        <f>D38</f>
        <v>0</v>
      </c>
      <c r="E37" s="115"/>
      <c r="F37" s="115"/>
    </row>
    <row r="38" spans="1:6" ht="47.25" x14ac:dyDescent="0.25">
      <c r="A38" s="20" t="s">
        <v>53</v>
      </c>
      <c r="B38" s="21" t="s">
        <v>54</v>
      </c>
      <c r="C38" s="88"/>
      <c r="D38" s="22">
        <f>D39</f>
        <v>0</v>
      </c>
      <c r="E38" s="115"/>
      <c r="F38" s="115"/>
    </row>
    <row r="39" spans="1:6" ht="78.75" x14ac:dyDescent="0.25">
      <c r="A39" s="20" t="s">
        <v>55</v>
      </c>
      <c r="B39" s="21" t="s">
        <v>56</v>
      </c>
      <c r="C39" s="88"/>
      <c r="D39" s="22">
        <v>0</v>
      </c>
      <c r="E39" s="115"/>
      <c r="F39" s="115"/>
    </row>
    <row r="40" spans="1:6" ht="47.25" x14ac:dyDescent="0.2">
      <c r="A40" s="20" t="s">
        <v>57</v>
      </c>
      <c r="B40" s="21" t="s">
        <v>58</v>
      </c>
      <c r="C40" s="88"/>
      <c r="D40" s="22">
        <f>D41+D42</f>
        <v>40000</v>
      </c>
      <c r="E40" s="121">
        <f>E42</f>
        <v>40000</v>
      </c>
      <c r="F40" s="121">
        <f>F42</f>
        <v>40000</v>
      </c>
    </row>
    <row r="41" spans="1:6" x14ac:dyDescent="0.25">
      <c r="A41" s="20" t="s">
        <v>59</v>
      </c>
      <c r="B41" s="21" t="s">
        <v>60</v>
      </c>
      <c r="C41" s="88"/>
      <c r="D41" s="22">
        <v>0</v>
      </c>
      <c r="E41" s="115"/>
      <c r="F41" s="115"/>
    </row>
    <row r="42" spans="1:6" ht="78.75" x14ac:dyDescent="0.2">
      <c r="A42" s="20" t="s">
        <v>61</v>
      </c>
      <c r="B42" s="21" t="s">
        <v>216</v>
      </c>
      <c r="C42" s="88"/>
      <c r="D42" s="22">
        <v>40000</v>
      </c>
      <c r="E42" s="121">
        <v>40000</v>
      </c>
      <c r="F42" s="121">
        <v>40000</v>
      </c>
    </row>
    <row r="43" spans="1:6" ht="31.5" x14ac:dyDescent="0.25">
      <c r="A43" s="20" t="s">
        <v>62</v>
      </c>
      <c r="B43" s="21" t="s">
        <v>63</v>
      </c>
      <c r="C43" s="88"/>
      <c r="D43" s="22">
        <f>D44</f>
        <v>0</v>
      </c>
      <c r="E43" s="115"/>
      <c r="F43" s="115"/>
    </row>
    <row r="44" spans="1:6" ht="47.25" x14ac:dyDescent="0.25">
      <c r="A44" s="20" t="s">
        <v>146</v>
      </c>
      <c r="B44" s="21" t="s">
        <v>147</v>
      </c>
      <c r="C44" s="88"/>
      <c r="D44" s="22">
        <v>0</v>
      </c>
      <c r="E44" s="115"/>
      <c r="F44" s="115"/>
    </row>
    <row r="45" spans="1:6" ht="31.5" x14ac:dyDescent="0.25">
      <c r="A45" s="20" t="s">
        <v>183</v>
      </c>
      <c r="B45" s="21" t="s">
        <v>184</v>
      </c>
      <c r="C45" s="88">
        <v>0</v>
      </c>
      <c r="D45" s="22">
        <v>0</v>
      </c>
      <c r="E45" s="115"/>
      <c r="F45" s="115"/>
    </row>
    <row r="46" spans="1:6" ht="63" x14ac:dyDescent="0.25">
      <c r="A46" s="20" t="s">
        <v>185</v>
      </c>
      <c r="B46" s="21" t="s">
        <v>186</v>
      </c>
      <c r="C46" s="88">
        <v>0</v>
      </c>
      <c r="D46" s="22">
        <v>0</v>
      </c>
      <c r="E46" s="115"/>
      <c r="F46" s="115"/>
    </row>
    <row r="47" spans="1:6" x14ac:dyDescent="0.2">
      <c r="A47" s="17" t="s">
        <v>64</v>
      </c>
      <c r="B47" s="18" t="s">
        <v>65</v>
      </c>
      <c r="C47" s="87">
        <f>C49+C67</f>
        <v>1292</v>
      </c>
      <c r="D47" s="19">
        <f>D48+D69</f>
        <v>7254177</v>
      </c>
      <c r="E47" s="123">
        <f>E48</f>
        <v>7292995</v>
      </c>
      <c r="F47" s="123">
        <f>F48</f>
        <v>6822075</v>
      </c>
    </row>
    <row r="48" spans="1:6" ht="31.5" x14ac:dyDescent="0.2">
      <c r="A48" s="20" t="s">
        <v>66</v>
      </c>
      <c r="B48" s="21" t="s">
        <v>67</v>
      </c>
      <c r="C48" s="88">
        <f>C49+C53</f>
        <v>1292</v>
      </c>
      <c r="D48" s="66">
        <f>D49+D53</f>
        <v>7254177</v>
      </c>
      <c r="E48" s="121">
        <f>E49+E53</f>
        <v>7292995</v>
      </c>
      <c r="F48" s="121">
        <f>F49+F53</f>
        <v>6822075</v>
      </c>
    </row>
    <row r="49" spans="1:6" ht="31.5" x14ac:dyDescent="0.2">
      <c r="A49" s="17" t="s">
        <v>221</v>
      </c>
      <c r="B49" s="18" t="s">
        <v>222</v>
      </c>
      <c r="C49" s="87">
        <f>C51+C52</f>
        <v>1292</v>
      </c>
      <c r="D49" s="19">
        <f>D50+D52</f>
        <v>7060792</v>
      </c>
      <c r="E49" s="123">
        <f>E50</f>
        <v>7097300</v>
      </c>
      <c r="F49" s="123">
        <f>F50</f>
        <v>6619600</v>
      </c>
    </row>
    <row r="50" spans="1:6" x14ac:dyDescent="0.2">
      <c r="A50" s="20" t="s">
        <v>219</v>
      </c>
      <c r="B50" s="21" t="s">
        <v>220</v>
      </c>
      <c r="C50" s="88">
        <f>C51</f>
        <v>0</v>
      </c>
      <c r="D50" s="22">
        <f>D51</f>
        <v>7059500</v>
      </c>
      <c r="E50" s="121">
        <f>E51</f>
        <v>7097300</v>
      </c>
      <c r="F50" s="121">
        <f>F51</f>
        <v>6619600</v>
      </c>
    </row>
    <row r="51" spans="1:6" ht="31.5" x14ac:dyDescent="0.25">
      <c r="A51" s="23" t="s">
        <v>217</v>
      </c>
      <c r="B51" s="24" t="s">
        <v>218</v>
      </c>
      <c r="C51" s="89">
        <v>0</v>
      </c>
      <c r="D51" s="82">
        <v>7059500</v>
      </c>
      <c r="E51" s="120">
        <v>7097300</v>
      </c>
      <c r="F51" s="120">
        <v>6619600</v>
      </c>
    </row>
    <row r="52" spans="1:6" ht="31.5" x14ac:dyDescent="0.25">
      <c r="A52" s="23" t="s">
        <v>281</v>
      </c>
      <c r="B52" s="24" t="s">
        <v>187</v>
      </c>
      <c r="C52" s="89">
        <v>1292</v>
      </c>
      <c r="D52" s="82">
        <v>1292</v>
      </c>
      <c r="E52" s="115"/>
      <c r="F52" s="115"/>
    </row>
    <row r="53" spans="1:6" ht="31.5" x14ac:dyDescent="0.2">
      <c r="A53" s="17" t="s">
        <v>223</v>
      </c>
      <c r="B53" s="18" t="s">
        <v>68</v>
      </c>
      <c r="C53" s="87">
        <f>C56</f>
        <v>0</v>
      </c>
      <c r="D53" s="19">
        <f>D54+D56</f>
        <v>193385</v>
      </c>
      <c r="E53" s="123">
        <f>E54+E57</f>
        <v>195695</v>
      </c>
      <c r="F53" s="123">
        <f>F54+F56</f>
        <v>202475</v>
      </c>
    </row>
    <row r="54" spans="1:6" ht="31.5" x14ac:dyDescent="0.2">
      <c r="A54" s="20" t="s">
        <v>225</v>
      </c>
      <c r="B54" s="21" t="s">
        <v>69</v>
      </c>
      <c r="C54" s="88"/>
      <c r="D54" s="22">
        <f>D55</f>
        <v>7600</v>
      </c>
      <c r="E54" s="121">
        <f>E55</f>
        <v>7600</v>
      </c>
      <c r="F54" s="121">
        <f>F55</f>
        <v>7600</v>
      </c>
    </row>
    <row r="55" spans="1:6" ht="31.5" x14ac:dyDescent="0.25">
      <c r="A55" s="23" t="s">
        <v>224</v>
      </c>
      <c r="B55" s="24" t="s">
        <v>70</v>
      </c>
      <c r="C55" s="86"/>
      <c r="D55" s="82">
        <v>7600</v>
      </c>
      <c r="E55" s="120">
        <v>7600</v>
      </c>
      <c r="F55" s="120">
        <v>7600</v>
      </c>
    </row>
    <row r="56" spans="1:6" ht="31.5" x14ac:dyDescent="0.2">
      <c r="A56" s="20" t="s">
        <v>227</v>
      </c>
      <c r="B56" s="21" t="s">
        <v>71</v>
      </c>
      <c r="C56" s="88">
        <f>C57</f>
        <v>0</v>
      </c>
      <c r="D56" s="22">
        <f>D57</f>
        <v>185785</v>
      </c>
      <c r="E56" s="121">
        <f>E57</f>
        <v>188095</v>
      </c>
      <c r="F56" s="121">
        <f>F57</f>
        <v>194875</v>
      </c>
    </row>
    <row r="57" spans="1:6" ht="47.25" x14ac:dyDescent="0.25">
      <c r="A57" s="23" t="s">
        <v>226</v>
      </c>
      <c r="B57" s="24" t="s">
        <v>72</v>
      </c>
      <c r="C57" s="86">
        <v>0</v>
      </c>
      <c r="D57" s="82">
        <v>185785</v>
      </c>
      <c r="E57" s="120">
        <v>188095</v>
      </c>
      <c r="F57" s="120">
        <v>194875</v>
      </c>
    </row>
    <row r="58" spans="1:6" ht="31.5" hidden="1" x14ac:dyDescent="0.25">
      <c r="A58" s="17" t="s">
        <v>74</v>
      </c>
      <c r="B58" s="18" t="s">
        <v>75</v>
      </c>
      <c r="C58" s="87"/>
      <c r="D58" s="19">
        <f>D59+D64</f>
        <v>0</v>
      </c>
      <c r="E58" s="115"/>
      <c r="F58" s="115"/>
    </row>
    <row r="59" spans="1:6" hidden="1" x14ac:dyDescent="0.25">
      <c r="A59" s="20" t="s">
        <v>76</v>
      </c>
      <c r="B59" s="21" t="s">
        <v>77</v>
      </c>
      <c r="C59" s="88"/>
      <c r="D59" s="22"/>
      <c r="E59" s="115"/>
      <c r="F59" s="115"/>
    </row>
    <row r="60" spans="1:6" hidden="1" x14ac:dyDescent="0.25">
      <c r="A60" s="17" t="s">
        <v>78</v>
      </c>
      <c r="B60" s="18" t="s">
        <v>79</v>
      </c>
      <c r="C60" s="87"/>
      <c r="D60" s="19">
        <f>D61</f>
        <v>0</v>
      </c>
      <c r="E60" s="115"/>
      <c r="F60" s="115"/>
    </row>
    <row r="61" spans="1:6" ht="47.25" hidden="1" x14ac:dyDescent="0.25">
      <c r="A61" s="20" t="s">
        <v>80</v>
      </c>
      <c r="B61" s="21" t="s">
        <v>81</v>
      </c>
      <c r="C61" s="88"/>
      <c r="D61" s="22">
        <v>0</v>
      </c>
      <c r="E61" s="115"/>
      <c r="F61" s="115"/>
    </row>
    <row r="62" spans="1:6" hidden="1" x14ac:dyDescent="0.25">
      <c r="A62" s="17" t="s">
        <v>82</v>
      </c>
      <c r="B62" s="18" t="s">
        <v>83</v>
      </c>
      <c r="C62" s="87"/>
      <c r="D62" s="19">
        <f>D63</f>
        <v>0</v>
      </c>
      <c r="E62" s="115"/>
      <c r="F62" s="115"/>
    </row>
    <row r="63" spans="1:6" ht="47.25" hidden="1" x14ac:dyDescent="0.25">
      <c r="A63" s="20" t="s">
        <v>84</v>
      </c>
      <c r="B63" s="21" t="s">
        <v>85</v>
      </c>
      <c r="C63" s="88"/>
      <c r="D63" s="22"/>
      <c r="E63" s="115"/>
      <c r="F63" s="115"/>
    </row>
    <row r="64" spans="1:6" ht="47.25" hidden="1" x14ac:dyDescent="0.25">
      <c r="A64" s="20" t="s">
        <v>86</v>
      </c>
      <c r="B64" s="21" t="s">
        <v>87</v>
      </c>
      <c r="C64" s="88"/>
      <c r="D64" s="22">
        <f>D65</f>
        <v>0</v>
      </c>
      <c r="E64" s="115"/>
      <c r="F64" s="115"/>
    </row>
    <row r="65" spans="1:6" hidden="1" x14ac:dyDescent="0.25">
      <c r="A65" s="17" t="s">
        <v>88</v>
      </c>
      <c r="B65" s="18" t="s">
        <v>89</v>
      </c>
      <c r="C65" s="87"/>
      <c r="D65" s="19">
        <f>D66</f>
        <v>0</v>
      </c>
      <c r="E65" s="115"/>
      <c r="F65" s="115"/>
    </row>
    <row r="66" spans="1:6" ht="31.5" hidden="1" x14ac:dyDescent="0.25">
      <c r="A66" s="20" t="s">
        <v>90</v>
      </c>
      <c r="B66" s="21" t="s">
        <v>91</v>
      </c>
      <c r="C66" s="88"/>
      <c r="D66" s="22"/>
      <c r="E66" s="115"/>
      <c r="F66" s="115"/>
    </row>
    <row r="67" spans="1:6" x14ac:dyDescent="0.25">
      <c r="A67" s="20" t="s">
        <v>229</v>
      </c>
      <c r="B67" s="21" t="s">
        <v>230</v>
      </c>
      <c r="C67" s="88">
        <f>C68</f>
        <v>0</v>
      </c>
      <c r="D67" s="22">
        <f>D68</f>
        <v>0</v>
      </c>
      <c r="E67" s="115"/>
      <c r="F67" s="115"/>
    </row>
    <row r="68" spans="1:6" x14ac:dyDescent="0.25">
      <c r="A68" s="20" t="s">
        <v>228</v>
      </c>
      <c r="B68" s="21" t="s">
        <v>182</v>
      </c>
      <c r="C68" s="88">
        <f>C69</f>
        <v>0</v>
      </c>
      <c r="D68" s="22">
        <f>D69</f>
        <v>0</v>
      </c>
      <c r="E68" s="115"/>
      <c r="F68" s="115"/>
    </row>
    <row r="69" spans="1:6" x14ac:dyDescent="0.25">
      <c r="A69" s="23" t="s">
        <v>181</v>
      </c>
      <c r="B69" s="21" t="s">
        <v>182</v>
      </c>
      <c r="C69" s="88"/>
      <c r="D69" s="22">
        <v>0</v>
      </c>
      <c r="E69" s="115"/>
      <c r="F69" s="115"/>
    </row>
    <row r="70" spans="1:6" x14ac:dyDescent="0.25">
      <c r="A70" s="26"/>
      <c r="B70" s="18" t="s">
        <v>92</v>
      </c>
      <c r="C70" s="87">
        <f>C47+C11</f>
        <v>1292</v>
      </c>
      <c r="D70" s="19">
        <f>D11+D47</f>
        <v>11780477</v>
      </c>
      <c r="E70" s="124">
        <f>E11+E47</f>
        <v>12171095</v>
      </c>
      <c r="F70" s="124">
        <f>F11+F47</f>
        <v>11834775</v>
      </c>
    </row>
    <row r="72" spans="1:6" ht="18.75" x14ac:dyDescent="0.3">
      <c r="B72" s="139"/>
      <c r="C72" s="139"/>
      <c r="D72" s="139"/>
    </row>
    <row r="73" spans="1:6" ht="12.75" x14ac:dyDescent="0.2">
      <c r="D73"/>
    </row>
    <row r="74" spans="1:6" ht="12.75" x14ac:dyDescent="0.2">
      <c r="D74"/>
    </row>
    <row r="75" spans="1:6" ht="12.75" x14ac:dyDescent="0.2">
      <c r="D75"/>
    </row>
    <row r="76" spans="1:6" ht="12.75" x14ac:dyDescent="0.2">
      <c r="A76" s="27"/>
      <c r="B76" s="27"/>
      <c r="C76" s="27"/>
      <c r="D76" s="27"/>
    </row>
    <row r="77" spans="1:6" ht="12.75" x14ac:dyDescent="0.2">
      <c r="A77" s="27"/>
      <c r="B77" s="27"/>
      <c r="C77" s="27"/>
      <c r="D77" s="27"/>
    </row>
    <row r="78" spans="1:6" ht="12.75" x14ac:dyDescent="0.2">
      <c r="D78"/>
    </row>
    <row r="79" spans="1:6" ht="12.75" x14ac:dyDescent="0.2">
      <c r="D79"/>
    </row>
    <row r="80" spans="1:6" ht="12.75" x14ac:dyDescent="0.2">
      <c r="D80"/>
    </row>
    <row r="81" spans="4:4" ht="12.75" x14ac:dyDescent="0.2">
      <c r="D81"/>
    </row>
    <row r="82" spans="4:4" ht="12.75" x14ac:dyDescent="0.2">
      <c r="D82"/>
    </row>
    <row r="83" spans="4:4" ht="12.75" x14ac:dyDescent="0.2">
      <c r="D83"/>
    </row>
    <row r="84" spans="4:4" ht="12.75" x14ac:dyDescent="0.2">
      <c r="D84"/>
    </row>
    <row r="85" spans="4:4" ht="12.75" x14ac:dyDescent="0.2">
      <c r="D85"/>
    </row>
    <row r="86" spans="4:4" ht="12.75" x14ac:dyDescent="0.2">
      <c r="D86"/>
    </row>
    <row r="87" spans="4:4" ht="12.75" x14ac:dyDescent="0.2">
      <c r="D87"/>
    </row>
    <row r="88" spans="4:4" ht="12.75" x14ac:dyDescent="0.2">
      <c r="D88"/>
    </row>
    <row r="89" spans="4:4" ht="12.75" x14ac:dyDescent="0.2">
      <c r="D89"/>
    </row>
    <row r="90" spans="4:4" ht="12.75" x14ac:dyDescent="0.2">
      <c r="D90"/>
    </row>
    <row r="91" spans="4:4" ht="12.75" x14ac:dyDescent="0.2">
      <c r="D91"/>
    </row>
    <row r="92" spans="4:4" ht="12.75" x14ac:dyDescent="0.2">
      <c r="D92"/>
    </row>
    <row r="93" spans="4:4" ht="12.75" x14ac:dyDescent="0.2">
      <c r="D93"/>
    </row>
    <row r="94" spans="4:4" ht="12.75" x14ac:dyDescent="0.2">
      <c r="D94"/>
    </row>
    <row r="95" spans="4:4" ht="12.75" x14ac:dyDescent="0.2">
      <c r="D95"/>
    </row>
    <row r="96" spans="4:4" ht="12.75" x14ac:dyDescent="0.2">
      <c r="D96"/>
    </row>
    <row r="97" spans="1:4" ht="12.75" x14ac:dyDescent="0.2">
      <c r="D97"/>
    </row>
    <row r="98" spans="1:4" ht="12.75" x14ac:dyDescent="0.2">
      <c r="D98"/>
    </row>
    <row r="99" spans="1:4" ht="12.75" x14ac:dyDescent="0.2">
      <c r="D99"/>
    </row>
    <row r="100" spans="1:4" ht="12.75" x14ac:dyDescent="0.2">
      <c r="D100"/>
    </row>
    <row r="101" spans="1:4" ht="12.75" x14ac:dyDescent="0.2">
      <c r="D101"/>
    </row>
    <row r="102" spans="1:4" ht="12.75" x14ac:dyDescent="0.2">
      <c r="D102"/>
    </row>
    <row r="103" spans="1:4" ht="12.75" x14ac:dyDescent="0.2">
      <c r="D103"/>
    </row>
    <row r="104" spans="1:4" ht="12.75" x14ac:dyDescent="0.2">
      <c r="D104"/>
    </row>
    <row r="105" spans="1:4" ht="12.75" x14ac:dyDescent="0.2">
      <c r="D105"/>
    </row>
    <row r="109" spans="1:4" ht="18.75" x14ac:dyDescent="0.3">
      <c r="A109" s="139"/>
      <c r="B109" s="139"/>
      <c r="C109" s="139"/>
      <c r="D109" s="139"/>
    </row>
  </sheetData>
  <mergeCells count="4">
    <mergeCell ref="A6:D6"/>
    <mergeCell ref="B72:D72"/>
    <mergeCell ref="A109:D109"/>
    <mergeCell ref="A7:D7"/>
  </mergeCells>
  <phoneticPr fontId="11" type="noConversion"/>
  <pageMargins left="0.78740157480314965" right="0.78740157480314965" top="0.78740157480314965" bottom="0.78740157480314965" header="0" footer="0"/>
  <pageSetup paperSize="9" scale="5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workbookViewId="0"/>
  </sheetViews>
  <sheetFormatPr defaultRowHeight="12.75" x14ac:dyDescent="0.2"/>
  <cols>
    <col min="1" max="1" width="8.42578125" customWidth="1"/>
    <col min="2" max="2" width="69.140625" customWidth="1"/>
    <col min="3" max="3" width="18.42578125" customWidth="1"/>
    <col min="4" max="4" width="13.140625" customWidth="1"/>
    <col min="5" max="5" width="12.7109375" customWidth="1"/>
  </cols>
  <sheetData>
    <row r="1" spans="1:5" ht="18.75" x14ac:dyDescent="0.3">
      <c r="B1" s="1" t="s">
        <v>24</v>
      </c>
      <c r="C1" s="1" t="s">
        <v>25</v>
      </c>
    </row>
    <row r="2" spans="1:5" ht="18.75" x14ac:dyDescent="0.3">
      <c r="B2" s="1" t="s">
        <v>26</v>
      </c>
      <c r="C2" s="1" t="s">
        <v>1</v>
      </c>
    </row>
    <row r="3" spans="1:5" ht="18.75" x14ac:dyDescent="0.3">
      <c r="B3" s="1" t="s">
        <v>27</v>
      </c>
      <c r="C3" s="1" t="s">
        <v>159</v>
      </c>
    </row>
    <row r="4" spans="1:5" ht="18.75" x14ac:dyDescent="0.3">
      <c r="A4" s="13"/>
      <c r="B4" s="1" t="s">
        <v>28</v>
      </c>
      <c r="C4" s="2" t="s">
        <v>283</v>
      </c>
    </row>
    <row r="5" spans="1:5" ht="15.75" x14ac:dyDescent="0.25">
      <c r="C5" s="15"/>
    </row>
    <row r="6" spans="1:5" ht="15.75" x14ac:dyDescent="0.25">
      <c r="C6" s="15"/>
    </row>
    <row r="7" spans="1:5" ht="18.75" x14ac:dyDescent="0.3">
      <c r="A7" s="136" t="s">
        <v>271</v>
      </c>
      <c r="B7" s="137"/>
      <c r="C7" s="137"/>
    </row>
    <row r="8" spans="1:5" ht="37.5" customHeight="1" x14ac:dyDescent="0.2">
      <c r="A8" s="140" t="s">
        <v>160</v>
      </c>
      <c r="B8" s="140"/>
      <c r="C8" s="140"/>
    </row>
    <row r="9" spans="1:5" ht="15.75" x14ac:dyDescent="0.2">
      <c r="A9" s="28"/>
      <c r="B9" s="28"/>
      <c r="C9" s="29"/>
    </row>
    <row r="10" spans="1:5" ht="15.75" x14ac:dyDescent="0.2">
      <c r="A10" s="28"/>
      <c r="B10" s="28"/>
      <c r="C10" s="29"/>
    </row>
    <row r="11" spans="1:5" ht="18.75" x14ac:dyDescent="0.3">
      <c r="A11" s="30" t="s">
        <v>157</v>
      </c>
      <c r="B11" s="31" t="s">
        <v>158</v>
      </c>
      <c r="C11" s="4" t="s">
        <v>199</v>
      </c>
      <c r="D11" s="95" t="s">
        <v>200</v>
      </c>
      <c r="E11" s="95" t="s">
        <v>266</v>
      </c>
    </row>
    <row r="12" spans="1:5" ht="18.75" x14ac:dyDescent="0.3">
      <c r="A12" s="32" t="s">
        <v>94</v>
      </c>
      <c r="B12" s="33" t="s">
        <v>95</v>
      </c>
      <c r="C12" s="34">
        <f>C13+C14+C15</f>
        <v>3875046</v>
      </c>
      <c r="D12" s="113">
        <f>D13+D14</f>
        <v>3873360</v>
      </c>
      <c r="E12" s="113">
        <f>E13+E14</f>
        <v>3643668</v>
      </c>
    </row>
    <row r="13" spans="1:5" ht="56.25" x14ac:dyDescent="0.3">
      <c r="A13" s="35" t="s">
        <v>96</v>
      </c>
      <c r="B13" s="36" t="s">
        <v>97</v>
      </c>
      <c r="C13" s="37">
        <f>Лист4!F16</f>
        <v>554000</v>
      </c>
      <c r="D13" s="112">
        <f>Лист4!G16</f>
        <v>554000</v>
      </c>
      <c r="E13" s="112">
        <f>Лист4!H16</f>
        <v>554000</v>
      </c>
    </row>
    <row r="14" spans="1:5" ht="75" x14ac:dyDescent="0.3">
      <c r="A14" s="35" t="s">
        <v>98</v>
      </c>
      <c r="B14" s="36" t="s">
        <v>99</v>
      </c>
      <c r="C14" s="37">
        <f>Лист4!F21</f>
        <v>3286265</v>
      </c>
      <c r="D14" s="37">
        <f>Лист4!G21</f>
        <v>3319360</v>
      </c>
      <c r="E14" s="112">
        <f>Лист4!H21</f>
        <v>3089668</v>
      </c>
    </row>
    <row r="15" spans="1:5" ht="31.5" x14ac:dyDescent="0.3">
      <c r="A15" s="35" t="s">
        <v>276</v>
      </c>
      <c r="B15" s="56" t="s">
        <v>274</v>
      </c>
      <c r="C15" s="37">
        <v>34781</v>
      </c>
      <c r="D15" s="37">
        <v>0</v>
      </c>
      <c r="E15" s="112">
        <v>0</v>
      </c>
    </row>
    <row r="16" spans="1:5" s="80" customFormat="1" ht="18.75" x14ac:dyDescent="0.3">
      <c r="A16" s="79" t="s">
        <v>101</v>
      </c>
      <c r="B16" s="42" t="s">
        <v>102</v>
      </c>
      <c r="C16" s="34">
        <f>C17</f>
        <v>185785</v>
      </c>
      <c r="D16" s="113">
        <f>Лист4!G44</f>
        <v>188095</v>
      </c>
      <c r="E16" s="113">
        <f>Лист4!H44</f>
        <v>194875</v>
      </c>
    </row>
    <row r="17" spans="1:5" s="77" customFormat="1" ht="18.75" x14ac:dyDescent="0.3">
      <c r="A17" s="35" t="s">
        <v>103</v>
      </c>
      <c r="B17" s="78" t="s">
        <v>104</v>
      </c>
      <c r="C17" s="37">
        <f>Лист4!F44</f>
        <v>185785</v>
      </c>
      <c r="D17" s="112">
        <f>Лист4!G44</f>
        <v>188095</v>
      </c>
      <c r="E17" s="112">
        <f>Лист4!H44</f>
        <v>194875</v>
      </c>
    </row>
    <row r="18" spans="1:5" ht="37.5" x14ac:dyDescent="0.3">
      <c r="A18" s="32" t="s">
        <v>105</v>
      </c>
      <c r="B18" s="39" t="s">
        <v>106</v>
      </c>
      <c r="C18" s="40">
        <f>C19+C20+C21</f>
        <v>775600</v>
      </c>
      <c r="D18" s="113">
        <f>D19+D20+D21</f>
        <v>775600</v>
      </c>
      <c r="E18" s="113">
        <f>E19+E20+E21</f>
        <v>775600</v>
      </c>
    </row>
    <row r="19" spans="1:5" ht="18.75" x14ac:dyDescent="0.3">
      <c r="A19" s="71" t="s">
        <v>150</v>
      </c>
      <c r="B19" s="76" t="s">
        <v>151</v>
      </c>
      <c r="C19" s="41">
        <f>Лист4!F52</f>
        <v>7600</v>
      </c>
      <c r="D19" s="112">
        <f>Лист4!G52</f>
        <v>7600</v>
      </c>
      <c r="E19" s="112">
        <f>Лист4!H52</f>
        <v>7600</v>
      </c>
    </row>
    <row r="20" spans="1:5" ht="18.75" x14ac:dyDescent="0.3">
      <c r="A20" s="35" t="s">
        <v>107</v>
      </c>
      <c r="B20" s="38" t="s">
        <v>108</v>
      </c>
      <c r="C20" s="41">
        <f>Лист4!F57</f>
        <v>750000</v>
      </c>
      <c r="D20" s="112">
        <f>Лист4!G57</f>
        <v>750000</v>
      </c>
      <c r="E20" s="112">
        <f>Лист4!H57</f>
        <v>750000</v>
      </c>
    </row>
    <row r="21" spans="1:5" ht="37.5" x14ac:dyDescent="0.3">
      <c r="A21" s="35" t="s">
        <v>197</v>
      </c>
      <c r="B21" s="38" t="s">
        <v>202</v>
      </c>
      <c r="C21" s="41">
        <f>Лист4!F62</f>
        <v>18000</v>
      </c>
      <c r="D21" s="112">
        <f>Лист4!G62</f>
        <v>18000</v>
      </c>
      <c r="E21" s="112">
        <f>Лист4!H62</f>
        <v>18000</v>
      </c>
    </row>
    <row r="22" spans="1:5" ht="18.75" x14ac:dyDescent="0.3">
      <c r="A22" s="32" t="s">
        <v>148</v>
      </c>
      <c r="B22" s="33" t="s">
        <v>143</v>
      </c>
      <c r="C22" s="110">
        <f>C23</f>
        <v>2649509.02</v>
      </c>
      <c r="D22" s="113">
        <f>D23</f>
        <v>2767100</v>
      </c>
      <c r="E22" s="113">
        <f>E23</f>
        <v>2856200</v>
      </c>
    </row>
    <row r="23" spans="1:5" s="74" customFormat="1" ht="18.75" x14ac:dyDescent="0.3">
      <c r="A23" s="71" t="s">
        <v>152</v>
      </c>
      <c r="B23" s="72" t="s">
        <v>164</v>
      </c>
      <c r="C23" s="109">
        <f>Лист4!F67</f>
        <v>2649509.02</v>
      </c>
      <c r="D23" s="112">
        <f>Лист4!G67</f>
        <v>2767100</v>
      </c>
      <c r="E23" s="112">
        <f>Лист4!H67</f>
        <v>2856200</v>
      </c>
    </row>
    <row r="24" spans="1:5" ht="18.75" x14ac:dyDescent="0.3">
      <c r="A24" s="32" t="s">
        <v>109</v>
      </c>
      <c r="B24" s="33" t="s">
        <v>110</v>
      </c>
      <c r="C24" s="110">
        <f>C25+C26</f>
        <v>436298.55</v>
      </c>
      <c r="D24" s="113">
        <f>D25+D26</f>
        <v>369227</v>
      </c>
      <c r="E24" s="113">
        <f>E25+E26</f>
        <v>180932</v>
      </c>
    </row>
    <row r="25" spans="1:5" ht="18.75" x14ac:dyDescent="0.3">
      <c r="A25" s="71" t="s">
        <v>193</v>
      </c>
      <c r="B25" s="56" t="s">
        <v>203</v>
      </c>
      <c r="C25" s="41">
        <f>Лист4!F74</f>
        <v>70000</v>
      </c>
      <c r="D25" s="112">
        <f>Лист4!G74</f>
        <v>75000</v>
      </c>
      <c r="E25" s="112">
        <f>Лист4!H74</f>
        <v>80000</v>
      </c>
    </row>
    <row r="26" spans="1:5" ht="18.75" x14ac:dyDescent="0.3">
      <c r="A26" s="71" t="s">
        <v>111</v>
      </c>
      <c r="B26" s="72" t="s">
        <v>112</v>
      </c>
      <c r="C26" s="109">
        <f>Лист4!F78</f>
        <v>366298.55</v>
      </c>
      <c r="D26" s="112">
        <f>Лист4!G78</f>
        <v>294227</v>
      </c>
      <c r="E26" s="112">
        <f>Лист4!H78</f>
        <v>100932</v>
      </c>
    </row>
    <row r="27" spans="1:5" ht="18.75" x14ac:dyDescent="0.3">
      <c r="A27" s="32" t="s">
        <v>113</v>
      </c>
      <c r="B27" s="42" t="s">
        <v>231</v>
      </c>
      <c r="C27" s="40">
        <f>C28</f>
        <v>4205213</v>
      </c>
      <c r="D27" s="113">
        <f>D28</f>
        <v>4083013</v>
      </c>
      <c r="E27" s="113">
        <f>E28</f>
        <v>4068800</v>
      </c>
    </row>
    <row r="28" spans="1:5" ht="18.75" x14ac:dyDescent="0.3">
      <c r="A28" s="35" t="s">
        <v>114</v>
      </c>
      <c r="B28" s="38" t="s">
        <v>115</v>
      </c>
      <c r="C28" s="41">
        <f>Лист4!F83</f>
        <v>4205213</v>
      </c>
      <c r="D28" s="112">
        <f>Лист4!G83</f>
        <v>4083013</v>
      </c>
      <c r="E28" s="112">
        <f>Лист4!H83</f>
        <v>4068800</v>
      </c>
    </row>
    <row r="29" spans="1:5" ht="18.75" x14ac:dyDescent="0.3">
      <c r="A29" s="32" t="s">
        <v>116</v>
      </c>
      <c r="B29" s="33" t="s">
        <v>117</v>
      </c>
      <c r="C29" s="40">
        <f>C30</f>
        <v>114700</v>
      </c>
      <c r="D29" s="128">
        <f>D30</f>
        <v>114700</v>
      </c>
      <c r="E29" s="128">
        <f>E30</f>
        <v>114700</v>
      </c>
    </row>
    <row r="30" spans="1:5" ht="18.75" x14ac:dyDescent="0.3">
      <c r="A30" s="71" t="s">
        <v>198</v>
      </c>
      <c r="B30" s="72" t="s">
        <v>194</v>
      </c>
      <c r="C30" s="41">
        <f>Лист4!F91</f>
        <v>114700</v>
      </c>
      <c r="D30" s="127">
        <f>Лист4!G91</f>
        <v>114700</v>
      </c>
      <c r="E30" s="127">
        <f>Лист4!H91</f>
        <v>114700</v>
      </c>
    </row>
    <row r="31" spans="1:5" ht="18.75" x14ac:dyDescent="0.3">
      <c r="A31" s="43"/>
      <c r="B31" s="42" t="s">
        <v>118</v>
      </c>
      <c r="C31" s="110">
        <f>C12+C16+C18+C22+C24+C27+C29</f>
        <v>12242151.57</v>
      </c>
      <c r="D31" s="113">
        <f>D12+D16+D18+D22+D24+D27+D29</f>
        <v>12171095</v>
      </c>
      <c r="E31" s="113">
        <f>E12+E16+E18+E22+E24+E27+E29</f>
        <v>11834775</v>
      </c>
    </row>
  </sheetData>
  <mergeCells count="2">
    <mergeCell ref="A7:C7"/>
    <mergeCell ref="A8:C8"/>
  </mergeCells>
  <phoneticPr fontId="11" type="noConversion"/>
  <pageMargins left="0.78740157480314965" right="0.78740157480314965" top="0.78740157480314965" bottom="0.78740157480314965" header="0" footer="0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5"/>
  <sheetViews>
    <sheetView zoomScale="75" workbookViewId="0"/>
  </sheetViews>
  <sheetFormatPr defaultRowHeight="12.75" x14ac:dyDescent="0.2"/>
  <cols>
    <col min="1" max="1" width="60.85546875" customWidth="1"/>
    <col min="2" max="2" width="5" customWidth="1"/>
    <col min="3" max="3" width="5.7109375" customWidth="1"/>
    <col min="4" max="4" width="13.28515625" customWidth="1"/>
    <col min="5" max="5" width="6.7109375" customWidth="1"/>
    <col min="6" max="6" width="15.85546875" style="44" customWidth="1"/>
    <col min="7" max="7" width="13.42578125" customWidth="1"/>
    <col min="8" max="8" width="13.140625" customWidth="1"/>
    <col min="9" max="9" width="12" customWidth="1"/>
  </cols>
  <sheetData>
    <row r="1" spans="1:8" ht="18.75" x14ac:dyDescent="0.3">
      <c r="B1" s="1" t="s">
        <v>24</v>
      </c>
      <c r="D1" s="1" t="s">
        <v>93</v>
      </c>
      <c r="E1" s="1"/>
    </row>
    <row r="2" spans="1:8" ht="18.75" x14ac:dyDescent="0.3">
      <c r="B2" s="1" t="s">
        <v>26</v>
      </c>
      <c r="D2" s="1" t="s">
        <v>1</v>
      </c>
      <c r="E2" s="1"/>
    </row>
    <row r="3" spans="1:8" ht="18.75" x14ac:dyDescent="0.3">
      <c r="B3" s="1" t="s">
        <v>27</v>
      </c>
      <c r="D3" s="1" t="s">
        <v>159</v>
      </c>
      <c r="E3" s="1"/>
    </row>
    <row r="4" spans="1:8" ht="18.75" x14ac:dyDescent="0.3">
      <c r="A4" s="13"/>
      <c r="B4" s="1" t="s">
        <v>28</v>
      </c>
      <c r="D4" s="2" t="s">
        <v>285</v>
      </c>
      <c r="E4" s="1"/>
    </row>
    <row r="5" spans="1:8" ht="18.75" x14ac:dyDescent="0.3">
      <c r="A5" s="13"/>
      <c r="B5" s="1"/>
      <c r="D5" s="2"/>
      <c r="E5" s="1"/>
    </row>
    <row r="6" spans="1:8" ht="18.75" customHeight="1" x14ac:dyDescent="0.3">
      <c r="A6" s="136" t="s">
        <v>265</v>
      </c>
      <c r="B6" s="136"/>
      <c r="C6" s="136"/>
      <c r="D6" s="136"/>
      <c r="E6" s="136"/>
      <c r="F6" s="136"/>
    </row>
    <row r="7" spans="1:8" ht="37.5" customHeight="1" x14ac:dyDescent="0.2">
      <c r="A7" s="140" t="s">
        <v>161</v>
      </c>
      <c r="B7" s="140"/>
      <c r="C7" s="140"/>
      <c r="D7" s="140"/>
      <c r="E7" s="140"/>
      <c r="F7" s="140"/>
    </row>
    <row r="8" spans="1:8" ht="18.75" x14ac:dyDescent="0.3">
      <c r="A8" s="138"/>
      <c r="B8" s="138"/>
      <c r="C8" s="138"/>
      <c r="D8" s="138"/>
      <c r="E8" s="138"/>
      <c r="F8" s="138"/>
    </row>
    <row r="11" spans="1:8" ht="15.75" customHeight="1" x14ac:dyDescent="0.2">
      <c r="A11" s="147" t="s">
        <v>120</v>
      </c>
      <c r="B11" s="46" t="s">
        <v>121</v>
      </c>
      <c r="C11" s="46"/>
      <c r="D11" s="46"/>
      <c r="E11" s="46"/>
      <c r="F11" s="144" t="s">
        <v>199</v>
      </c>
      <c r="G11" s="141" t="s">
        <v>200</v>
      </c>
      <c r="H11" s="141" t="s">
        <v>266</v>
      </c>
    </row>
    <row r="12" spans="1:8" ht="15.75" customHeight="1" x14ac:dyDescent="0.2">
      <c r="A12" s="148"/>
      <c r="B12" s="47" t="s">
        <v>122</v>
      </c>
      <c r="C12" s="47"/>
      <c r="D12" s="47"/>
      <c r="E12" s="47"/>
      <c r="F12" s="145"/>
      <c r="G12" s="142"/>
      <c r="H12" s="142"/>
    </row>
    <row r="13" spans="1:8" ht="47.25" x14ac:dyDescent="0.2">
      <c r="A13" s="149"/>
      <c r="B13" s="48" t="s">
        <v>123</v>
      </c>
      <c r="C13" s="48" t="s">
        <v>124</v>
      </c>
      <c r="D13" s="48" t="s">
        <v>125</v>
      </c>
      <c r="E13" s="48" t="s">
        <v>126</v>
      </c>
      <c r="F13" s="146"/>
      <c r="G13" s="143"/>
      <c r="H13" s="143"/>
    </row>
    <row r="14" spans="1:8" ht="18.75" x14ac:dyDescent="0.3">
      <c r="A14" s="49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96">
        <v>7</v>
      </c>
      <c r="H14" s="96">
        <v>8</v>
      </c>
    </row>
    <row r="15" spans="1:8" ht="15.75" x14ac:dyDescent="0.25">
      <c r="A15" s="51" t="s">
        <v>95</v>
      </c>
      <c r="B15" s="52">
        <v>1</v>
      </c>
      <c r="C15" s="52">
        <v>0</v>
      </c>
      <c r="D15" s="83" t="s">
        <v>162</v>
      </c>
      <c r="E15" s="54">
        <v>0</v>
      </c>
      <c r="F15" s="55">
        <f>F16+F21+F39</f>
        <v>3875046</v>
      </c>
      <c r="G15" s="102">
        <f>G16+G21</f>
        <v>3873360</v>
      </c>
      <c r="H15" s="102">
        <f>H16+H21</f>
        <v>3643668</v>
      </c>
    </row>
    <row r="16" spans="1:8" ht="37.5" customHeight="1" x14ac:dyDescent="0.25">
      <c r="A16" s="56" t="s">
        <v>127</v>
      </c>
      <c r="B16" s="57">
        <v>1</v>
      </c>
      <c r="C16" s="57">
        <v>2</v>
      </c>
      <c r="D16" s="84" t="s">
        <v>162</v>
      </c>
      <c r="E16" s="59">
        <v>0</v>
      </c>
      <c r="F16" s="60">
        <f t="shared" ref="F16:H19" si="0">F17</f>
        <v>554000</v>
      </c>
      <c r="G16" s="100">
        <f t="shared" si="0"/>
        <v>554000</v>
      </c>
      <c r="H16" s="100">
        <f t="shared" si="0"/>
        <v>554000</v>
      </c>
    </row>
    <row r="17" spans="1:8" ht="75" customHeight="1" x14ac:dyDescent="0.25">
      <c r="A17" s="56" t="s">
        <v>240</v>
      </c>
      <c r="B17" s="57">
        <v>1</v>
      </c>
      <c r="C17" s="57">
        <v>2</v>
      </c>
      <c r="D17" s="84" t="s">
        <v>242</v>
      </c>
      <c r="E17" s="59">
        <v>0</v>
      </c>
      <c r="F17" s="60">
        <f t="shared" si="0"/>
        <v>554000</v>
      </c>
      <c r="G17" s="100">
        <f t="shared" si="0"/>
        <v>554000</v>
      </c>
      <c r="H17" s="100">
        <f t="shared" si="0"/>
        <v>554000</v>
      </c>
    </row>
    <row r="18" spans="1:8" ht="55.5" customHeight="1" x14ac:dyDescent="0.25">
      <c r="A18" s="56" t="s">
        <v>264</v>
      </c>
      <c r="B18" s="57">
        <v>1</v>
      </c>
      <c r="C18" s="57">
        <v>2</v>
      </c>
      <c r="D18" s="84" t="s">
        <v>243</v>
      </c>
      <c r="E18" s="59">
        <v>0</v>
      </c>
      <c r="F18" s="60">
        <f t="shared" si="0"/>
        <v>554000</v>
      </c>
      <c r="G18" s="100">
        <f t="shared" si="0"/>
        <v>554000</v>
      </c>
      <c r="H18" s="100">
        <f t="shared" si="0"/>
        <v>554000</v>
      </c>
    </row>
    <row r="19" spans="1:8" ht="28.5" customHeight="1" x14ac:dyDescent="0.25">
      <c r="A19" s="56" t="s">
        <v>232</v>
      </c>
      <c r="B19" s="57">
        <v>1</v>
      </c>
      <c r="C19" s="57">
        <v>2</v>
      </c>
      <c r="D19" s="84" t="s">
        <v>244</v>
      </c>
      <c r="E19" s="59">
        <v>0</v>
      </c>
      <c r="F19" s="60">
        <f t="shared" si="0"/>
        <v>554000</v>
      </c>
      <c r="G19" s="100">
        <f t="shared" si="0"/>
        <v>554000</v>
      </c>
      <c r="H19" s="100">
        <f t="shared" si="0"/>
        <v>554000</v>
      </c>
    </row>
    <row r="20" spans="1:8" ht="37.5" customHeight="1" x14ac:dyDescent="0.25">
      <c r="A20" s="56" t="s">
        <v>251</v>
      </c>
      <c r="B20" s="57">
        <v>1</v>
      </c>
      <c r="C20" s="57">
        <v>2</v>
      </c>
      <c r="D20" s="84" t="s">
        <v>244</v>
      </c>
      <c r="E20" s="59">
        <v>120</v>
      </c>
      <c r="F20" s="60">
        <v>554000</v>
      </c>
      <c r="G20" s="100">
        <v>554000</v>
      </c>
      <c r="H20" s="100">
        <v>554000</v>
      </c>
    </row>
    <row r="21" spans="1:8" ht="63" x14ac:dyDescent="0.25">
      <c r="A21" s="56" t="s">
        <v>129</v>
      </c>
      <c r="B21" s="57">
        <v>1</v>
      </c>
      <c r="C21" s="57">
        <v>4</v>
      </c>
      <c r="D21" s="84" t="s">
        <v>162</v>
      </c>
      <c r="E21" s="59">
        <v>0</v>
      </c>
      <c r="F21" s="60">
        <f t="shared" ref="F21:H23" si="1">F22</f>
        <v>3286265</v>
      </c>
      <c r="G21" s="100">
        <f t="shared" si="1"/>
        <v>3319360</v>
      </c>
      <c r="H21" s="100">
        <f t="shared" si="1"/>
        <v>3089668</v>
      </c>
    </row>
    <row r="22" spans="1:8" ht="63" x14ac:dyDescent="0.25">
      <c r="A22" s="56" t="s">
        <v>240</v>
      </c>
      <c r="B22" s="57">
        <v>1</v>
      </c>
      <c r="C22" s="57">
        <v>4</v>
      </c>
      <c r="D22" s="84" t="s">
        <v>242</v>
      </c>
      <c r="E22" s="59">
        <v>0</v>
      </c>
      <c r="F22" s="60">
        <f t="shared" si="1"/>
        <v>3286265</v>
      </c>
      <c r="G22" s="100">
        <f t="shared" si="1"/>
        <v>3319360</v>
      </c>
      <c r="H22" s="100">
        <f t="shared" si="1"/>
        <v>3089668</v>
      </c>
    </row>
    <row r="23" spans="1:8" ht="47.25" x14ac:dyDescent="0.25">
      <c r="A23" s="56" t="s">
        <v>264</v>
      </c>
      <c r="B23" s="57">
        <v>1</v>
      </c>
      <c r="C23" s="57">
        <v>4</v>
      </c>
      <c r="D23" s="84" t="s">
        <v>243</v>
      </c>
      <c r="E23" s="59">
        <v>0</v>
      </c>
      <c r="F23" s="60">
        <f t="shared" si="1"/>
        <v>3286265</v>
      </c>
      <c r="G23" s="100">
        <f t="shared" si="1"/>
        <v>3319360</v>
      </c>
      <c r="H23" s="100">
        <f t="shared" si="1"/>
        <v>3089668</v>
      </c>
    </row>
    <row r="24" spans="1:8" ht="15.75" x14ac:dyDescent="0.25">
      <c r="A24" s="56" t="s">
        <v>245</v>
      </c>
      <c r="B24" s="57">
        <v>1</v>
      </c>
      <c r="C24" s="57">
        <v>4</v>
      </c>
      <c r="D24" s="84" t="s">
        <v>246</v>
      </c>
      <c r="E24" s="59">
        <v>0</v>
      </c>
      <c r="F24" s="60">
        <f>F25+F26+F27+F36+F37</f>
        <v>3286265</v>
      </c>
      <c r="G24" s="100">
        <f>G25+G26+G27+G36</f>
        <v>3319360</v>
      </c>
      <c r="H24" s="100">
        <f>H25+H26+H27+H36</f>
        <v>3089668</v>
      </c>
    </row>
    <row r="25" spans="1:8" ht="31.5" x14ac:dyDescent="0.25">
      <c r="A25" s="56" t="s">
        <v>251</v>
      </c>
      <c r="B25" s="57">
        <v>1</v>
      </c>
      <c r="C25" s="57">
        <v>4</v>
      </c>
      <c r="D25" s="84" t="s">
        <v>246</v>
      </c>
      <c r="E25" s="59">
        <v>120</v>
      </c>
      <c r="F25" s="60">
        <v>1792600</v>
      </c>
      <c r="G25" s="100">
        <v>1792600</v>
      </c>
      <c r="H25" s="100">
        <v>1792600</v>
      </c>
    </row>
    <row r="26" spans="1:8" ht="31.5" x14ac:dyDescent="0.25">
      <c r="A26" s="56" t="s">
        <v>252</v>
      </c>
      <c r="B26" s="57">
        <v>1</v>
      </c>
      <c r="C26" s="57">
        <v>4</v>
      </c>
      <c r="D26" s="58">
        <v>5610010020</v>
      </c>
      <c r="E26" s="59">
        <v>240</v>
      </c>
      <c r="F26" s="60">
        <v>1454357</v>
      </c>
      <c r="G26" s="100">
        <v>1524260</v>
      </c>
      <c r="H26" s="100">
        <v>1294568</v>
      </c>
    </row>
    <row r="27" spans="1:8" ht="15.75" x14ac:dyDescent="0.25">
      <c r="A27" s="56" t="s">
        <v>73</v>
      </c>
      <c r="B27" s="57">
        <v>1</v>
      </c>
      <c r="C27" s="57">
        <v>4</v>
      </c>
      <c r="D27" s="58">
        <v>5610010020</v>
      </c>
      <c r="E27" s="59">
        <v>540</v>
      </c>
      <c r="F27" s="60">
        <v>35516</v>
      </c>
      <c r="G27" s="100">
        <v>0</v>
      </c>
      <c r="H27" s="100">
        <v>0</v>
      </c>
    </row>
    <row r="28" spans="1:8" ht="15.75" hidden="1" x14ac:dyDescent="0.25">
      <c r="A28" s="56" t="s">
        <v>130</v>
      </c>
      <c r="B28" s="57">
        <v>1</v>
      </c>
      <c r="C28" s="57">
        <v>12</v>
      </c>
      <c r="D28" s="58">
        <v>0</v>
      </c>
      <c r="E28" s="59">
        <v>0</v>
      </c>
      <c r="F28" s="60">
        <f>+F30</f>
        <v>0</v>
      </c>
      <c r="G28" s="98"/>
      <c r="H28" s="98"/>
    </row>
    <row r="29" spans="1:8" ht="15.75" hidden="1" x14ac:dyDescent="0.25">
      <c r="A29" s="56" t="s">
        <v>130</v>
      </c>
      <c r="B29" s="57">
        <v>1</v>
      </c>
      <c r="C29" s="57">
        <v>12</v>
      </c>
      <c r="D29" s="58">
        <v>700000</v>
      </c>
      <c r="E29" s="59">
        <v>0</v>
      </c>
      <c r="F29" s="60">
        <f>F30</f>
        <v>0</v>
      </c>
      <c r="G29" s="98"/>
      <c r="H29" s="98"/>
    </row>
    <row r="30" spans="1:8" ht="15.75" hidden="1" x14ac:dyDescent="0.25">
      <c r="A30" s="56" t="s">
        <v>131</v>
      </c>
      <c r="B30" s="57">
        <v>1</v>
      </c>
      <c r="C30" s="57">
        <v>12</v>
      </c>
      <c r="D30" s="58">
        <v>700500</v>
      </c>
      <c r="E30" s="59">
        <v>0</v>
      </c>
      <c r="F30" s="60">
        <f>F31</f>
        <v>0</v>
      </c>
      <c r="G30" s="98"/>
      <c r="H30" s="98"/>
    </row>
    <row r="31" spans="1:8" ht="15.75" hidden="1" x14ac:dyDescent="0.25">
      <c r="A31" s="56" t="s">
        <v>132</v>
      </c>
      <c r="B31" s="57">
        <v>1</v>
      </c>
      <c r="C31" s="57">
        <v>12</v>
      </c>
      <c r="D31" s="58">
        <v>700500</v>
      </c>
      <c r="E31" s="59">
        <v>13</v>
      </c>
      <c r="F31" s="60"/>
      <c r="G31" s="98"/>
      <c r="H31" s="98"/>
    </row>
    <row r="32" spans="1:8" ht="15.75" hidden="1" x14ac:dyDescent="0.25">
      <c r="A32" s="56" t="s">
        <v>100</v>
      </c>
      <c r="B32" s="57">
        <v>1</v>
      </c>
      <c r="C32" s="57">
        <v>13</v>
      </c>
      <c r="D32" s="58">
        <v>0</v>
      </c>
      <c r="E32" s="59">
        <v>0</v>
      </c>
      <c r="F32" s="60">
        <f>F34</f>
        <v>0</v>
      </c>
      <c r="G32" s="98"/>
      <c r="H32" s="98"/>
    </row>
    <row r="33" spans="1:8" ht="31.5" hidden="1" x14ac:dyDescent="0.25">
      <c r="A33" s="56" t="s">
        <v>133</v>
      </c>
      <c r="B33" s="57">
        <v>1</v>
      </c>
      <c r="C33" s="57">
        <v>13</v>
      </c>
      <c r="D33" s="58">
        <v>10000</v>
      </c>
      <c r="E33" s="59">
        <v>0</v>
      </c>
      <c r="F33" s="60">
        <f>F34</f>
        <v>0</v>
      </c>
      <c r="G33" s="98"/>
      <c r="H33" s="98"/>
    </row>
    <row r="34" spans="1:8" ht="31.5" hidden="1" x14ac:dyDescent="0.25">
      <c r="A34" s="56" t="s">
        <v>134</v>
      </c>
      <c r="B34" s="57">
        <v>1</v>
      </c>
      <c r="C34" s="57">
        <v>13</v>
      </c>
      <c r="D34" s="58">
        <v>13800</v>
      </c>
      <c r="E34" s="59">
        <v>0</v>
      </c>
      <c r="F34" s="60">
        <f>F35</f>
        <v>0</v>
      </c>
      <c r="G34" s="98"/>
      <c r="H34" s="98"/>
    </row>
    <row r="35" spans="1:8" ht="31.5" hidden="1" x14ac:dyDescent="0.25">
      <c r="A35" s="56" t="s">
        <v>142</v>
      </c>
      <c r="B35" s="57">
        <v>1</v>
      </c>
      <c r="C35" s="57">
        <v>13</v>
      </c>
      <c r="D35" s="58">
        <v>13800</v>
      </c>
      <c r="E35" s="59">
        <v>244</v>
      </c>
      <c r="F35" s="60">
        <v>0</v>
      </c>
      <c r="G35" s="98"/>
      <c r="H35" s="98"/>
    </row>
    <row r="36" spans="1:8" ht="15.75" x14ac:dyDescent="0.25">
      <c r="A36" s="56" t="s">
        <v>253</v>
      </c>
      <c r="B36" s="57">
        <v>1</v>
      </c>
      <c r="C36" s="57">
        <v>4</v>
      </c>
      <c r="D36" s="58">
        <v>5610010020</v>
      </c>
      <c r="E36" s="59">
        <v>850</v>
      </c>
      <c r="F36" s="60">
        <v>2500</v>
      </c>
      <c r="G36" s="131">
        <v>2500</v>
      </c>
      <c r="H36" s="131">
        <v>2500</v>
      </c>
    </row>
    <row r="37" spans="1:8" ht="31.5" x14ac:dyDescent="0.25">
      <c r="A37" s="56" t="s">
        <v>284</v>
      </c>
      <c r="B37" s="57">
        <v>1</v>
      </c>
      <c r="C37" s="57">
        <v>4</v>
      </c>
      <c r="D37" s="58">
        <v>5610010020</v>
      </c>
      <c r="E37" s="59">
        <v>851</v>
      </c>
      <c r="F37" s="60">
        <v>1292</v>
      </c>
      <c r="G37" s="131"/>
      <c r="H37" s="131"/>
    </row>
    <row r="38" spans="1:8" ht="15.75" x14ac:dyDescent="0.25">
      <c r="A38" s="56" t="s">
        <v>234</v>
      </c>
      <c r="B38" s="57">
        <v>1</v>
      </c>
      <c r="C38" s="57">
        <v>4</v>
      </c>
      <c r="D38" s="58">
        <v>5610010020</v>
      </c>
      <c r="E38" s="59">
        <v>853</v>
      </c>
      <c r="F38" s="60">
        <v>2500</v>
      </c>
      <c r="G38" s="131">
        <v>2500</v>
      </c>
      <c r="H38" s="131">
        <v>2500</v>
      </c>
    </row>
    <row r="39" spans="1:8" ht="47.25" x14ac:dyDescent="0.25">
      <c r="A39" s="56" t="s">
        <v>274</v>
      </c>
      <c r="B39" s="57">
        <v>1</v>
      </c>
      <c r="C39" s="57">
        <v>6</v>
      </c>
      <c r="D39" s="84" t="s">
        <v>162</v>
      </c>
      <c r="E39" s="59">
        <v>0</v>
      </c>
      <c r="F39" s="60">
        <f t="shared" ref="F39:H40" si="2">F40</f>
        <v>34781</v>
      </c>
      <c r="G39" s="131">
        <f t="shared" si="2"/>
        <v>0</v>
      </c>
      <c r="H39" s="131">
        <f t="shared" si="2"/>
        <v>0</v>
      </c>
    </row>
    <row r="40" spans="1:8" ht="63" x14ac:dyDescent="0.25">
      <c r="A40" s="56" t="s">
        <v>240</v>
      </c>
      <c r="B40" s="57">
        <v>1</v>
      </c>
      <c r="C40" s="57">
        <v>6</v>
      </c>
      <c r="D40" s="58">
        <v>5600000000</v>
      </c>
      <c r="E40" s="59">
        <v>0</v>
      </c>
      <c r="F40" s="60">
        <f t="shared" si="2"/>
        <v>34781</v>
      </c>
      <c r="G40" s="131">
        <f t="shared" si="2"/>
        <v>0</v>
      </c>
      <c r="H40" s="131">
        <f t="shared" si="2"/>
        <v>0</v>
      </c>
    </row>
    <row r="41" spans="1:8" ht="47.25" x14ac:dyDescent="0.25">
      <c r="A41" s="56" t="s">
        <v>264</v>
      </c>
      <c r="B41" s="57">
        <v>1</v>
      </c>
      <c r="C41" s="57">
        <v>6</v>
      </c>
      <c r="D41" s="58">
        <v>5610000000</v>
      </c>
      <c r="E41" s="59">
        <v>0</v>
      </c>
      <c r="F41" s="60">
        <f>F43</f>
        <v>34781</v>
      </c>
      <c r="G41" s="131">
        <f>G43</f>
        <v>0</v>
      </c>
      <c r="H41" s="131">
        <f>H43</f>
        <v>0</v>
      </c>
    </row>
    <row r="42" spans="1:8" ht="47.25" x14ac:dyDescent="0.25">
      <c r="A42" s="133" t="s">
        <v>273</v>
      </c>
      <c r="B42" s="57">
        <v>1</v>
      </c>
      <c r="C42" s="57">
        <v>6</v>
      </c>
      <c r="D42" s="58">
        <v>5610010080</v>
      </c>
      <c r="E42" s="59">
        <v>0</v>
      </c>
      <c r="F42" s="60">
        <v>34781</v>
      </c>
      <c r="G42" s="131"/>
      <c r="H42" s="131"/>
    </row>
    <row r="43" spans="1:8" ht="15.75" x14ac:dyDescent="0.25">
      <c r="A43" s="56" t="s">
        <v>73</v>
      </c>
      <c r="B43" s="57">
        <v>1</v>
      </c>
      <c r="C43" s="57">
        <v>6</v>
      </c>
      <c r="D43" s="58">
        <v>5610010080</v>
      </c>
      <c r="E43" s="59">
        <v>540</v>
      </c>
      <c r="F43" s="60">
        <v>34781</v>
      </c>
      <c r="G43" s="131">
        <v>0</v>
      </c>
      <c r="H43" s="131">
        <v>0</v>
      </c>
    </row>
    <row r="44" spans="1:8" ht="15.75" x14ac:dyDescent="0.25">
      <c r="A44" s="51" t="s">
        <v>102</v>
      </c>
      <c r="B44" s="52">
        <v>2</v>
      </c>
      <c r="C44" s="52">
        <v>0</v>
      </c>
      <c r="D44" s="83" t="s">
        <v>162</v>
      </c>
      <c r="E44" s="54">
        <v>0</v>
      </c>
      <c r="F44" s="55">
        <f t="shared" ref="F44:H47" si="3">F45</f>
        <v>185785</v>
      </c>
      <c r="G44" s="101">
        <f t="shared" si="3"/>
        <v>188095</v>
      </c>
      <c r="H44" s="101">
        <f t="shared" si="3"/>
        <v>194875</v>
      </c>
    </row>
    <row r="45" spans="1:8" ht="15.75" x14ac:dyDescent="0.25">
      <c r="A45" s="56" t="s">
        <v>104</v>
      </c>
      <c r="B45" s="57">
        <v>2</v>
      </c>
      <c r="C45" s="57">
        <v>3</v>
      </c>
      <c r="D45" s="84" t="s">
        <v>162</v>
      </c>
      <c r="E45" s="59">
        <v>0</v>
      </c>
      <c r="F45" s="60">
        <f t="shared" si="3"/>
        <v>185785</v>
      </c>
      <c r="G45" s="100">
        <f t="shared" si="3"/>
        <v>188095</v>
      </c>
      <c r="H45" s="100">
        <f t="shared" si="3"/>
        <v>194875</v>
      </c>
    </row>
    <row r="46" spans="1:8" ht="63" x14ac:dyDescent="0.25">
      <c r="A46" s="56" t="s">
        <v>240</v>
      </c>
      <c r="B46" s="57">
        <v>2</v>
      </c>
      <c r="C46" s="57">
        <v>3</v>
      </c>
      <c r="D46" s="84" t="s">
        <v>242</v>
      </c>
      <c r="E46" s="59">
        <v>0</v>
      </c>
      <c r="F46" s="60">
        <f t="shared" si="3"/>
        <v>185785</v>
      </c>
      <c r="G46" s="100">
        <f t="shared" si="3"/>
        <v>188095</v>
      </c>
      <c r="H46" s="100">
        <f t="shared" si="3"/>
        <v>194875</v>
      </c>
    </row>
    <row r="47" spans="1:8" ht="31.5" x14ac:dyDescent="0.25">
      <c r="A47" s="56" t="s">
        <v>247</v>
      </c>
      <c r="B47" s="57">
        <v>2</v>
      </c>
      <c r="C47" s="57">
        <v>3</v>
      </c>
      <c r="D47" s="84" t="s">
        <v>249</v>
      </c>
      <c r="E47" s="59">
        <v>0</v>
      </c>
      <c r="F47" s="60">
        <f t="shared" si="3"/>
        <v>185785</v>
      </c>
      <c r="G47" s="100">
        <f t="shared" si="3"/>
        <v>188095</v>
      </c>
      <c r="H47" s="100">
        <f t="shared" si="3"/>
        <v>194875</v>
      </c>
    </row>
    <row r="48" spans="1:8" ht="31.5" x14ac:dyDescent="0.25">
      <c r="A48" s="56" t="s">
        <v>248</v>
      </c>
      <c r="B48" s="57">
        <v>2</v>
      </c>
      <c r="C48" s="57">
        <v>3</v>
      </c>
      <c r="D48" s="84" t="s">
        <v>250</v>
      </c>
      <c r="E48" s="59">
        <v>0</v>
      </c>
      <c r="F48" s="60">
        <f>F49+F50</f>
        <v>185785</v>
      </c>
      <c r="G48" s="100">
        <f>G49+G50</f>
        <v>188095</v>
      </c>
      <c r="H48" s="100">
        <f>H49+H50</f>
        <v>194875</v>
      </c>
    </row>
    <row r="49" spans="1:8" ht="31.5" x14ac:dyDescent="0.25">
      <c r="A49" s="56" t="s">
        <v>251</v>
      </c>
      <c r="B49" s="57">
        <v>2</v>
      </c>
      <c r="C49" s="57">
        <v>3</v>
      </c>
      <c r="D49" s="84" t="s">
        <v>250</v>
      </c>
      <c r="E49" s="59">
        <v>120</v>
      </c>
      <c r="F49" s="107">
        <v>184000</v>
      </c>
      <c r="G49" s="100">
        <v>184000</v>
      </c>
      <c r="H49" s="100">
        <v>184000</v>
      </c>
    </row>
    <row r="50" spans="1:8" ht="31.5" x14ac:dyDescent="0.25">
      <c r="A50" s="56" t="s">
        <v>252</v>
      </c>
      <c r="B50" s="57">
        <v>2</v>
      </c>
      <c r="C50" s="57">
        <v>3</v>
      </c>
      <c r="D50" s="84" t="s">
        <v>250</v>
      </c>
      <c r="E50" s="59">
        <v>240</v>
      </c>
      <c r="F50" s="125">
        <v>1785</v>
      </c>
      <c r="G50" s="100">
        <v>4095</v>
      </c>
      <c r="H50" s="100">
        <v>10875</v>
      </c>
    </row>
    <row r="51" spans="1:8" ht="31.5" x14ac:dyDescent="0.2">
      <c r="A51" s="51" t="s">
        <v>136</v>
      </c>
      <c r="B51" s="52">
        <v>3</v>
      </c>
      <c r="C51" s="52">
        <v>0</v>
      </c>
      <c r="D51" s="83" t="s">
        <v>162</v>
      </c>
      <c r="E51" s="54">
        <v>0</v>
      </c>
      <c r="F51" s="55">
        <f>F52+F57+F62</f>
        <v>775600</v>
      </c>
      <c r="G51" s="103">
        <f>G52+G57+G62</f>
        <v>775600</v>
      </c>
      <c r="H51" s="103">
        <f>H52+H57+H62</f>
        <v>775600</v>
      </c>
    </row>
    <row r="52" spans="1:8" ht="15.75" x14ac:dyDescent="0.25">
      <c r="A52" s="51" t="s">
        <v>151</v>
      </c>
      <c r="B52" s="52">
        <v>3</v>
      </c>
      <c r="C52" s="52">
        <v>4</v>
      </c>
      <c r="D52" s="83" t="s">
        <v>162</v>
      </c>
      <c r="E52" s="54">
        <v>0</v>
      </c>
      <c r="F52" s="55">
        <f>F53</f>
        <v>7600</v>
      </c>
      <c r="G52" s="101">
        <f>G53</f>
        <v>7600</v>
      </c>
      <c r="H52" s="101">
        <f>H53</f>
        <v>7600</v>
      </c>
    </row>
    <row r="53" spans="1:8" s="74" customFormat="1" ht="63" x14ac:dyDescent="0.25">
      <c r="A53" s="56" t="s">
        <v>240</v>
      </c>
      <c r="B53" s="57">
        <v>3</v>
      </c>
      <c r="C53" s="57">
        <v>4</v>
      </c>
      <c r="D53" s="58">
        <v>5600000000</v>
      </c>
      <c r="E53" s="59">
        <v>0</v>
      </c>
      <c r="F53" s="60">
        <f>F55</f>
        <v>7600</v>
      </c>
      <c r="G53" s="100">
        <f>G55</f>
        <v>7600</v>
      </c>
      <c r="H53" s="100">
        <f>H55</f>
        <v>7600</v>
      </c>
    </row>
    <row r="54" spans="1:8" s="74" customFormat="1" ht="31.5" x14ac:dyDescent="0.25">
      <c r="A54" s="56" t="s">
        <v>247</v>
      </c>
      <c r="B54" s="57">
        <v>3</v>
      </c>
      <c r="C54" s="57">
        <v>4</v>
      </c>
      <c r="D54" s="58">
        <v>5620000000</v>
      </c>
      <c r="E54" s="59">
        <v>0</v>
      </c>
      <c r="F54" s="60">
        <f t="shared" ref="F54:H55" si="4">F55</f>
        <v>7600</v>
      </c>
      <c r="G54" s="100">
        <f t="shared" si="4"/>
        <v>7600</v>
      </c>
      <c r="H54" s="100">
        <f t="shared" si="4"/>
        <v>7600</v>
      </c>
    </row>
    <row r="55" spans="1:8" s="74" customFormat="1" ht="78.75" x14ac:dyDescent="0.2">
      <c r="A55" s="56" t="s">
        <v>254</v>
      </c>
      <c r="B55" s="57">
        <v>3</v>
      </c>
      <c r="C55" s="57">
        <v>4</v>
      </c>
      <c r="D55" s="58">
        <v>5620059302</v>
      </c>
      <c r="E55" s="59">
        <v>0</v>
      </c>
      <c r="F55" s="60">
        <f t="shared" si="4"/>
        <v>7600</v>
      </c>
      <c r="G55" s="104">
        <f t="shared" si="4"/>
        <v>7600</v>
      </c>
      <c r="H55" s="104">
        <f t="shared" si="4"/>
        <v>7600</v>
      </c>
    </row>
    <row r="56" spans="1:8" s="74" customFormat="1" ht="30.6" customHeight="1" x14ac:dyDescent="0.25">
      <c r="A56" s="56" t="s">
        <v>252</v>
      </c>
      <c r="B56" s="57">
        <v>3</v>
      </c>
      <c r="C56" s="57">
        <v>4</v>
      </c>
      <c r="D56" s="58">
        <v>5620059302</v>
      </c>
      <c r="E56" s="59">
        <v>240</v>
      </c>
      <c r="F56" s="60">
        <v>7600</v>
      </c>
      <c r="G56" s="100">
        <v>7600</v>
      </c>
      <c r="H56" s="100">
        <v>7600</v>
      </c>
    </row>
    <row r="57" spans="1:8" ht="15.75" x14ac:dyDescent="0.25">
      <c r="A57" s="51" t="s">
        <v>108</v>
      </c>
      <c r="B57" s="52">
        <v>3</v>
      </c>
      <c r="C57" s="52">
        <v>10</v>
      </c>
      <c r="D57" s="83" t="s">
        <v>162</v>
      </c>
      <c r="E57" s="54">
        <v>0</v>
      </c>
      <c r="F57" s="55">
        <f>F60</f>
        <v>750000</v>
      </c>
      <c r="G57" s="101">
        <f t="shared" ref="G57:H60" si="5">G58</f>
        <v>750000</v>
      </c>
      <c r="H57" s="101">
        <f t="shared" si="5"/>
        <v>750000</v>
      </c>
    </row>
    <row r="58" spans="1:8" ht="63" x14ac:dyDescent="0.25">
      <c r="A58" s="56" t="s">
        <v>240</v>
      </c>
      <c r="B58" s="57">
        <v>3</v>
      </c>
      <c r="C58" s="57">
        <v>10</v>
      </c>
      <c r="D58" s="58">
        <v>5600000000</v>
      </c>
      <c r="E58" s="59">
        <v>0</v>
      </c>
      <c r="F58" s="60">
        <f>F60</f>
        <v>750000</v>
      </c>
      <c r="G58" s="100">
        <f>G60</f>
        <v>750000</v>
      </c>
      <c r="H58" s="100">
        <f>H60</f>
        <v>750000</v>
      </c>
    </row>
    <row r="59" spans="1:8" ht="47.25" x14ac:dyDescent="0.25">
      <c r="A59" s="56" t="s">
        <v>255</v>
      </c>
      <c r="B59" s="57">
        <v>3</v>
      </c>
      <c r="C59" s="57">
        <v>10</v>
      </c>
      <c r="D59" s="58">
        <v>5630000000</v>
      </c>
      <c r="E59" s="59">
        <v>0</v>
      </c>
      <c r="F59" s="60">
        <f>F60</f>
        <v>750000</v>
      </c>
      <c r="G59" s="100">
        <f>G60</f>
        <v>750000</v>
      </c>
      <c r="H59" s="100">
        <f>H60</f>
        <v>750000</v>
      </c>
    </row>
    <row r="60" spans="1:8" ht="48.75" customHeight="1" x14ac:dyDescent="0.25">
      <c r="A60" s="56" t="s">
        <v>256</v>
      </c>
      <c r="B60" s="57">
        <v>3</v>
      </c>
      <c r="C60" s="57">
        <v>10</v>
      </c>
      <c r="D60" s="58">
        <v>5630095020</v>
      </c>
      <c r="E60" s="59">
        <v>0</v>
      </c>
      <c r="F60" s="60">
        <f>F61</f>
        <v>750000</v>
      </c>
      <c r="G60" s="100">
        <f t="shared" si="5"/>
        <v>750000</v>
      </c>
      <c r="H60" s="100">
        <f t="shared" si="5"/>
        <v>750000</v>
      </c>
    </row>
    <row r="61" spans="1:8" ht="31.5" x14ac:dyDescent="0.25">
      <c r="A61" s="56" t="s">
        <v>252</v>
      </c>
      <c r="B61" s="57">
        <v>3</v>
      </c>
      <c r="C61" s="57">
        <v>10</v>
      </c>
      <c r="D61" s="58">
        <v>5630095020</v>
      </c>
      <c r="E61" s="59">
        <v>240</v>
      </c>
      <c r="F61" s="60">
        <v>750000</v>
      </c>
      <c r="G61" s="100">
        <v>750000</v>
      </c>
      <c r="H61" s="100">
        <v>750000</v>
      </c>
    </row>
    <row r="62" spans="1:8" ht="31.5" x14ac:dyDescent="0.25">
      <c r="A62" s="51" t="s">
        <v>202</v>
      </c>
      <c r="B62" s="52">
        <v>3</v>
      </c>
      <c r="C62" s="52">
        <v>14</v>
      </c>
      <c r="D62" s="83" t="s">
        <v>162</v>
      </c>
      <c r="E62" s="54">
        <v>0</v>
      </c>
      <c r="F62" s="55">
        <f>F66</f>
        <v>18000</v>
      </c>
      <c r="G62" s="101">
        <f t="shared" ref="G62:H65" si="6">G63</f>
        <v>18000</v>
      </c>
      <c r="H62" s="101">
        <f t="shared" si="6"/>
        <v>18000</v>
      </c>
    </row>
    <row r="63" spans="1:8" ht="63" x14ac:dyDescent="0.25">
      <c r="A63" s="56" t="s">
        <v>240</v>
      </c>
      <c r="B63" s="57">
        <v>3</v>
      </c>
      <c r="C63" s="57">
        <v>14</v>
      </c>
      <c r="D63" s="58">
        <v>560000000</v>
      </c>
      <c r="E63" s="59">
        <v>0</v>
      </c>
      <c r="F63" s="60">
        <f>F66</f>
        <v>18000</v>
      </c>
      <c r="G63" s="100">
        <f>G65</f>
        <v>18000</v>
      </c>
      <c r="H63" s="100">
        <f>H65</f>
        <v>18000</v>
      </c>
    </row>
    <row r="64" spans="1:8" ht="47.25" x14ac:dyDescent="0.25">
      <c r="A64" s="56" t="s">
        <v>257</v>
      </c>
      <c r="B64" s="57">
        <v>3</v>
      </c>
      <c r="C64" s="57">
        <v>14</v>
      </c>
      <c r="D64" s="58">
        <v>5640000000</v>
      </c>
      <c r="E64" s="59">
        <v>0</v>
      </c>
      <c r="F64" s="60">
        <f>F65</f>
        <v>18000</v>
      </c>
      <c r="G64" s="100">
        <f>G65</f>
        <v>18000</v>
      </c>
      <c r="H64" s="100">
        <f>H65</f>
        <v>18000</v>
      </c>
    </row>
    <row r="65" spans="1:8" ht="15.75" x14ac:dyDescent="0.25">
      <c r="A65" s="56" t="s">
        <v>196</v>
      </c>
      <c r="B65" s="57">
        <v>3</v>
      </c>
      <c r="C65" s="57">
        <v>14</v>
      </c>
      <c r="D65" s="58">
        <v>5640020040</v>
      </c>
      <c r="E65" s="59">
        <v>0</v>
      </c>
      <c r="F65" s="60">
        <f>F66</f>
        <v>18000</v>
      </c>
      <c r="G65" s="100">
        <f t="shared" si="6"/>
        <v>18000</v>
      </c>
      <c r="H65" s="100">
        <f t="shared" si="6"/>
        <v>18000</v>
      </c>
    </row>
    <row r="66" spans="1:8" ht="31.5" x14ac:dyDescent="0.25">
      <c r="A66" s="56" t="s">
        <v>252</v>
      </c>
      <c r="B66" s="57">
        <v>3</v>
      </c>
      <c r="C66" s="57">
        <v>14</v>
      </c>
      <c r="D66" s="58">
        <v>5640020040</v>
      </c>
      <c r="E66" s="59">
        <v>240</v>
      </c>
      <c r="F66" s="60">
        <v>18000</v>
      </c>
      <c r="G66" s="100">
        <v>18000</v>
      </c>
      <c r="H66" s="100">
        <v>18000</v>
      </c>
    </row>
    <row r="67" spans="1:8" s="68" customFormat="1" ht="15.75" x14ac:dyDescent="0.25">
      <c r="A67" s="51" t="s">
        <v>143</v>
      </c>
      <c r="B67" s="52">
        <v>4</v>
      </c>
      <c r="C67" s="52">
        <v>0</v>
      </c>
      <c r="D67" s="83" t="s">
        <v>162</v>
      </c>
      <c r="E67" s="54">
        <v>0</v>
      </c>
      <c r="F67" s="92">
        <f t="shared" ref="F67:H68" si="7">F68</f>
        <v>2649509.02</v>
      </c>
      <c r="G67" s="101">
        <f t="shared" si="7"/>
        <v>2767100</v>
      </c>
      <c r="H67" s="101">
        <f t="shared" si="7"/>
        <v>2856200</v>
      </c>
    </row>
    <row r="68" spans="1:8" s="68" customFormat="1" ht="15.75" x14ac:dyDescent="0.25">
      <c r="A68" s="56" t="s">
        <v>164</v>
      </c>
      <c r="B68" s="57">
        <v>4</v>
      </c>
      <c r="C68" s="57">
        <v>9</v>
      </c>
      <c r="D68" s="84" t="s">
        <v>162</v>
      </c>
      <c r="E68" s="59">
        <v>0</v>
      </c>
      <c r="F68" s="93">
        <f t="shared" si="7"/>
        <v>2649509.02</v>
      </c>
      <c r="G68" s="100">
        <f t="shared" si="7"/>
        <v>2767100</v>
      </c>
      <c r="H68" s="100">
        <f t="shared" si="7"/>
        <v>2856200</v>
      </c>
    </row>
    <row r="69" spans="1:8" s="74" customFormat="1" ht="63" x14ac:dyDescent="0.25">
      <c r="A69" s="56" t="s">
        <v>240</v>
      </c>
      <c r="B69" s="57">
        <v>4</v>
      </c>
      <c r="C69" s="57">
        <v>9</v>
      </c>
      <c r="D69" s="58">
        <v>5600000000</v>
      </c>
      <c r="E69" s="59">
        <v>0</v>
      </c>
      <c r="F69" s="93">
        <f>F72</f>
        <v>2649509.02</v>
      </c>
      <c r="G69" s="100">
        <f>G71</f>
        <v>2767100</v>
      </c>
      <c r="H69" s="100">
        <f>H71</f>
        <v>2856200</v>
      </c>
    </row>
    <row r="70" spans="1:8" s="74" customFormat="1" ht="47.25" x14ac:dyDescent="0.25">
      <c r="A70" s="56" t="s">
        <v>258</v>
      </c>
      <c r="B70" s="57">
        <v>4</v>
      </c>
      <c r="C70" s="57">
        <v>9</v>
      </c>
      <c r="D70" s="58">
        <v>5650000000</v>
      </c>
      <c r="E70" s="59">
        <v>0</v>
      </c>
      <c r="F70" s="93">
        <f t="shared" ref="F70:H71" si="8">F71</f>
        <v>2649509.02</v>
      </c>
      <c r="G70" s="100">
        <f t="shared" si="8"/>
        <v>2767100</v>
      </c>
      <c r="H70" s="100">
        <f t="shared" si="8"/>
        <v>2856200</v>
      </c>
    </row>
    <row r="71" spans="1:8" s="74" customFormat="1" ht="47.25" x14ac:dyDescent="0.25">
      <c r="A71" s="56" t="s">
        <v>236</v>
      </c>
      <c r="B71" s="57">
        <v>4</v>
      </c>
      <c r="C71" s="57">
        <v>9</v>
      </c>
      <c r="D71" s="58">
        <v>5650095280</v>
      </c>
      <c r="E71" s="59">
        <v>0</v>
      </c>
      <c r="F71" s="93">
        <f t="shared" si="8"/>
        <v>2649509.02</v>
      </c>
      <c r="G71" s="100">
        <f t="shared" si="8"/>
        <v>2767100</v>
      </c>
      <c r="H71" s="100">
        <f t="shared" si="8"/>
        <v>2856200</v>
      </c>
    </row>
    <row r="72" spans="1:8" s="74" customFormat="1" ht="31.5" x14ac:dyDescent="0.25">
      <c r="A72" s="56" t="s">
        <v>252</v>
      </c>
      <c r="B72" s="57">
        <v>4</v>
      </c>
      <c r="C72" s="57">
        <v>9</v>
      </c>
      <c r="D72" s="58">
        <v>5650095280</v>
      </c>
      <c r="E72" s="59">
        <v>240</v>
      </c>
      <c r="F72" s="94">
        <v>2649509.02</v>
      </c>
      <c r="G72" s="100">
        <v>2767100</v>
      </c>
      <c r="H72" s="100">
        <v>2856200</v>
      </c>
    </row>
    <row r="73" spans="1:8" ht="15.75" x14ac:dyDescent="0.25">
      <c r="A73" s="51" t="s">
        <v>110</v>
      </c>
      <c r="B73" s="52">
        <v>5</v>
      </c>
      <c r="C73" s="52">
        <v>0</v>
      </c>
      <c r="D73" s="83" t="s">
        <v>162</v>
      </c>
      <c r="E73" s="54">
        <v>0</v>
      </c>
      <c r="F73" s="91">
        <f>F74+F78</f>
        <v>436298.55</v>
      </c>
      <c r="G73" s="101">
        <f>G74+G78</f>
        <v>369227</v>
      </c>
      <c r="H73" s="101">
        <f>H74+H78</f>
        <v>180932</v>
      </c>
    </row>
    <row r="74" spans="1:8" ht="27.75" customHeight="1" x14ac:dyDescent="0.25">
      <c r="A74" s="51" t="s">
        <v>203</v>
      </c>
      <c r="B74" s="52">
        <v>5</v>
      </c>
      <c r="C74" s="52">
        <v>1</v>
      </c>
      <c r="D74" s="83" t="s">
        <v>162</v>
      </c>
      <c r="E74" s="54">
        <v>0</v>
      </c>
      <c r="F74" s="55">
        <f>F77</f>
        <v>70000</v>
      </c>
      <c r="G74" s="101">
        <f t="shared" ref="G74:H76" si="9">G75</f>
        <v>75000</v>
      </c>
      <c r="H74" s="101">
        <f t="shared" si="9"/>
        <v>80000</v>
      </c>
    </row>
    <row r="75" spans="1:8" ht="45.75" customHeight="1" x14ac:dyDescent="0.25">
      <c r="A75" s="56" t="s">
        <v>195</v>
      </c>
      <c r="B75" s="57">
        <v>5</v>
      </c>
      <c r="C75" s="57">
        <v>1</v>
      </c>
      <c r="D75" s="84" t="s">
        <v>191</v>
      </c>
      <c r="E75" s="59">
        <v>0</v>
      </c>
      <c r="F75" s="60">
        <f>F76</f>
        <v>70000</v>
      </c>
      <c r="G75" s="100">
        <f t="shared" si="9"/>
        <v>75000</v>
      </c>
      <c r="H75" s="100">
        <f t="shared" si="9"/>
        <v>80000</v>
      </c>
    </row>
    <row r="76" spans="1:8" ht="45.75" customHeight="1" x14ac:dyDescent="0.25">
      <c r="A76" s="56" t="s">
        <v>190</v>
      </c>
      <c r="B76" s="57">
        <v>5</v>
      </c>
      <c r="C76" s="57">
        <v>1</v>
      </c>
      <c r="D76" s="84" t="s">
        <v>192</v>
      </c>
      <c r="E76" s="59">
        <v>0</v>
      </c>
      <c r="F76" s="60">
        <f>F77</f>
        <v>70000</v>
      </c>
      <c r="G76" s="100">
        <f t="shared" si="9"/>
        <v>75000</v>
      </c>
      <c r="H76" s="100">
        <f t="shared" si="9"/>
        <v>80000</v>
      </c>
    </row>
    <row r="77" spans="1:8" ht="31.5" x14ac:dyDescent="0.25">
      <c r="A77" s="56" t="s">
        <v>252</v>
      </c>
      <c r="B77" s="57">
        <v>5</v>
      </c>
      <c r="C77" s="57">
        <v>1</v>
      </c>
      <c r="D77" s="84" t="s">
        <v>192</v>
      </c>
      <c r="E77" s="59">
        <v>240</v>
      </c>
      <c r="F77" s="60">
        <v>70000</v>
      </c>
      <c r="G77" s="100">
        <v>75000</v>
      </c>
      <c r="H77" s="100">
        <v>80000</v>
      </c>
    </row>
    <row r="78" spans="1:8" ht="15.75" x14ac:dyDescent="0.25">
      <c r="A78" s="51" t="s">
        <v>112</v>
      </c>
      <c r="B78" s="52">
        <v>5</v>
      </c>
      <c r="C78" s="52">
        <v>3</v>
      </c>
      <c r="D78" s="83" t="s">
        <v>162</v>
      </c>
      <c r="E78" s="54">
        <v>0</v>
      </c>
      <c r="F78" s="91">
        <f t="shared" ref="F78:H81" si="10">F79</f>
        <v>366298.55</v>
      </c>
      <c r="G78" s="101">
        <f t="shared" si="10"/>
        <v>294227</v>
      </c>
      <c r="H78" s="101">
        <f t="shared" si="10"/>
        <v>100932</v>
      </c>
    </row>
    <row r="79" spans="1:8" ht="63" x14ac:dyDescent="0.25">
      <c r="A79" s="56" t="s">
        <v>240</v>
      </c>
      <c r="B79" s="57">
        <v>5</v>
      </c>
      <c r="C79" s="57">
        <v>3</v>
      </c>
      <c r="D79" s="58">
        <v>5600000000</v>
      </c>
      <c r="E79" s="59">
        <v>0</v>
      </c>
      <c r="F79" s="107">
        <f>F81</f>
        <v>366298.55</v>
      </c>
      <c r="G79" s="100">
        <f>G81</f>
        <v>294227</v>
      </c>
      <c r="H79" s="100">
        <f>H81</f>
        <v>100932</v>
      </c>
    </row>
    <row r="80" spans="1:8" ht="31.5" x14ac:dyDescent="0.25">
      <c r="A80" s="56" t="s">
        <v>259</v>
      </c>
      <c r="B80" s="57">
        <v>5</v>
      </c>
      <c r="C80" s="57">
        <v>3</v>
      </c>
      <c r="D80" s="58">
        <v>5660000000</v>
      </c>
      <c r="E80" s="59">
        <v>0</v>
      </c>
      <c r="F80" s="107">
        <f>F81</f>
        <v>366298.55</v>
      </c>
      <c r="G80" s="100">
        <f>G81</f>
        <v>294227</v>
      </c>
      <c r="H80" s="100">
        <f>H81</f>
        <v>100932</v>
      </c>
    </row>
    <row r="81" spans="1:8" ht="47.25" x14ac:dyDescent="0.25">
      <c r="A81" s="56" t="s">
        <v>260</v>
      </c>
      <c r="B81" s="57">
        <v>5</v>
      </c>
      <c r="C81" s="57">
        <v>3</v>
      </c>
      <c r="D81" s="58">
        <v>5660095310</v>
      </c>
      <c r="E81" s="59">
        <v>0</v>
      </c>
      <c r="F81" s="107">
        <f t="shared" si="10"/>
        <v>366298.55</v>
      </c>
      <c r="G81" s="100">
        <f t="shared" si="10"/>
        <v>294227</v>
      </c>
      <c r="H81" s="100">
        <f t="shared" si="10"/>
        <v>100932</v>
      </c>
    </row>
    <row r="82" spans="1:8" ht="31.5" x14ac:dyDescent="0.25">
      <c r="A82" s="56" t="s">
        <v>252</v>
      </c>
      <c r="B82" s="57">
        <v>5</v>
      </c>
      <c r="C82" s="57">
        <v>3</v>
      </c>
      <c r="D82" s="58">
        <v>5660095310</v>
      </c>
      <c r="E82" s="59">
        <v>240</v>
      </c>
      <c r="F82" s="107">
        <v>366298.55</v>
      </c>
      <c r="G82" s="100">
        <v>294227</v>
      </c>
      <c r="H82" s="100">
        <v>100932</v>
      </c>
    </row>
    <row r="83" spans="1:8" ht="15.75" x14ac:dyDescent="0.25">
      <c r="A83" s="61" t="s">
        <v>231</v>
      </c>
      <c r="B83" s="52">
        <v>8</v>
      </c>
      <c r="C83" s="52">
        <v>0</v>
      </c>
      <c r="D83" s="83" t="s">
        <v>162</v>
      </c>
      <c r="E83" s="54">
        <v>0</v>
      </c>
      <c r="F83" s="55">
        <f t="shared" ref="F83:H85" si="11">F84</f>
        <v>4205213</v>
      </c>
      <c r="G83" s="101">
        <f t="shared" si="11"/>
        <v>4083013</v>
      </c>
      <c r="H83" s="101">
        <f t="shared" si="11"/>
        <v>4068800</v>
      </c>
    </row>
    <row r="84" spans="1:8" ht="15.75" x14ac:dyDescent="0.25">
      <c r="A84" s="56" t="s">
        <v>115</v>
      </c>
      <c r="B84" s="57">
        <v>8</v>
      </c>
      <c r="C84" s="57">
        <v>1</v>
      </c>
      <c r="D84" s="84" t="s">
        <v>162</v>
      </c>
      <c r="E84" s="59">
        <v>0</v>
      </c>
      <c r="F84" s="60">
        <f t="shared" si="11"/>
        <v>4205213</v>
      </c>
      <c r="G84" s="100">
        <f t="shared" si="11"/>
        <v>4083013</v>
      </c>
      <c r="H84" s="100">
        <f t="shared" si="11"/>
        <v>4068800</v>
      </c>
    </row>
    <row r="85" spans="1:8" ht="63" x14ac:dyDescent="0.25">
      <c r="A85" s="56" t="s">
        <v>240</v>
      </c>
      <c r="B85" s="57">
        <v>8</v>
      </c>
      <c r="C85" s="57">
        <v>1</v>
      </c>
      <c r="D85" s="58">
        <v>5600000000</v>
      </c>
      <c r="E85" s="59">
        <v>0</v>
      </c>
      <c r="F85" s="60">
        <f t="shared" si="11"/>
        <v>4205213</v>
      </c>
      <c r="G85" s="100">
        <f t="shared" si="11"/>
        <v>4083013</v>
      </c>
      <c r="H85" s="100">
        <f t="shared" si="11"/>
        <v>4068800</v>
      </c>
    </row>
    <row r="86" spans="1:8" ht="31.5" x14ac:dyDescent="0.25">
      <c r="A86" s="56" t="s">
        <v>261</v>
      </c>
      <c r="B86" s="57">
        <v>8</v>
      </c>
      <c r="C86" s="57">
        <v>1</v>
      </c>
      <c r="D86" s="58">
        <v>5670000000</v>
      </c>
      <c r="E86" s="59">
        <v>0</v>
      </c>
      <c r="F86" s="60">
        <f>F87+F90</f>
        <v>4205213</v>
      </c>
      <c r="G86" s="100">
        <f>G87+G90</f>
        <v>4083013</v>
      </c>
      <c r="H86" s="100">
        <f>H87+H90</f>
        <v>4068800</v>
      </c>
    </row>
    <row r="87" spans="1:8" ht="48.75" customHeight="1" x14ac:dyDescent="0.25">
      <c r="A87" s="56" t="s">
        <v>262</v>
      </c>
      <c r="B87" s="57">
        <v>8</v>
      </c>
      <c r="C87" s="57">
        <v>1</v>
      </c>
      <c r="D87" s="58">
        <v>5670095220</v>
      </c>
      <c r="E87" s="59">
        <v>0</v>
      </c>
      <c r="F87" s="60">
        <f>F88</f>
        <v>1064613</v>
      </c>
      <c r="G87" s="100">
        <f>G88</f>
        <v>942413</v>
      </c>
      <c r="H87" s="100">
        <f>H88</f>
        <v>928200</v>
      </c>
    </row>
    <row r="88" spans="1:8" ht="31.5" x14ac:dyDescent="0.25">
      <c r="A88" s="56" t="s">
        <v>252</v>
      </c>
      <c r="B88" s="57">
        <v>8</v>
      </c>
      <c r="C88" s="57">
        <v>1</v>
      </c>
      <c r="D88" s="58">
        <v>5670095220</v>
      </c>
      <c r="E88" s="59">
        <v>240</v>
      </c>
      <c r="F88" s="60">
        <v>1064613</v>
      </c>
      <c r="G88" s="100">
        <v>942413</v>
      </c>
      <c r="H88" s="100">
        <v>928200</v>
      </c>
    </row>
    <row r="89" spans="1:8" ht="47.25" x14ac:dyDescent="0.25">
      <c r="A89" s="56" t="s">
        <v>263</v>
      </c>
      <c r="B89" s="57">
        <v>8</v>
      </c>
      <c r="C89" s="57">
        <v>1</v>
      </c>
      <c r="D89" s="58">
        <v>5670075080</v>
      </c>
      <c r="E89" s="59">
        <v>0</v>
      </c>
      <c r="F89" s="60">
        <v>3140600</v>
      </c>
      <c r="G89" s="100">
        <v>3140600</v>
      </c>
      <c r="H89" s="100">
        <v>3140600</v>
      </c>
    </row>
    <row r="90" spans="1:8" ht="27" customHeight="1" x14ac:dyDescent="0.25">
      <c r="A90" s="56" t="s">
        <v>73</v>
      </c>
      <c r="B90" s="57">
        <v>8</v>
      </c>
      <c r="C90" s="57">
        <v>1</v>
      </c>
      <c r="D90" s="58">
        <v>5670075080</v>
      </c>
      <c r="E90" s="59">
        <v>540</v>
      </c>
      <c r="F90" s="82">
        <v>3140600</v>
      </c>
      <c r="G90" s="100">
        <v>3140600</v>
      </c>
      <c r="H90" s="100">
        <v>3140600</v>
      </c>
    </row>
    <row r="91" spans="1:8" ht="15.75" x14ac:dyDescent="0.25">
      <c r="A91" s="51" t="s">
        <v>117</v>
      </c>
      <c r="B91" s="52">
        <v>10</v>
      </c>
      <c r="C91" s="52">
        <v>0</v>
      </c>
      <c r="D91" s="83" t="s">
        <v>162</v>
      </c>
      <c r="E91" s="54">
        <v>0</v>
      </c>
      <c r="F91" s="55">
        <f t="shared" ref="F91:H92" si="12">F92</f>
        <v>114700</v>
      </c>
      <c r="G91" s="99">
        <f t="shared" si="12"/>
        <v>114700</v>
      </c>
      <c r="H91" s="99">
        <f t="shared" si="12"/>
        <v>114700</v>
      </c>
    </row>
    <row r="92" spans="1:8" ht="15.75" x14ac:dyDescent="0.25">
      <c r="A92" s="56" t="s">
        <v>194</v>
      </c>
      <c r="B92" s="57">
        <v>10</v>
      </c>
      <c r="C92" s="57">
        <v>1</v>
      </c>
      <c r="D92" s="84" t="s">
        <v>163</v>
      </c>
      <c r="E92" s="59">
        <v>0</v>
      </c>
      <c r="F92" s="60">
        <f t="shared" si="12"/>
        <v>114700</v>
      </c>
      <c r="G92" s="98">
        <f t="shared" si="12"/>
        <v>114700</v>
      </c>
      <c r="H92" s="98">
        <f t="shared" si="12"/>
        <v>114700</v>
      </c>
    </row>
    <row r="93" spans="1:8" ht="63" x14ac:dyDescent="0.25">
      <c r="A93" s="56" t="s">
        <v>240</v>
      </c>
      <c r="B93" s="57">
        <v>10</v>
      </c>
      <c r="C93" s="57">
        <v>1</v>
      </c>
      <c r="D93" s="58">
        <v>5600000000</v>
      </c>
      <c r="E93" s="59">
        <v>0</v>
      </c>
      <c r="F93" s="60">
        <f>F95</f>
        <v>114700</v>
      </c>
      <c r="G93" s="98">
        <f>G94</f>
        <v>114700</v>
      </c>
      <c r="H93" s="98">
        <f>H94</f>
        <v>114700</v>
      </c>
    </row>
    <row r="94" spans="1:8" ht="47.25" x14ac:dyDescent="0.25">
      <c r="A94" s="56" t="s">
        <v>264</v>
      </c>
      <c r="B94" s="57">
        <v>10</v>
      </c>
      <c r="C94" s="57">
        <v>1</v>
      </c>
      <c r="D94" s="58">
        <v>5610000000</v>
      </c>
      <c r="E94" s="59">
        <v>0</v>
      </c>
      <c r="F94" s="60">
        <f>F95</f>
        <v>114700</v>
      </c>
      <c r="G94" s="98">
        <f>G95</f>
        <v>114700</v>
      </c>
      <c r="H94" s="98">
        <f>H95</f>
        <v>114700</v>
      </c>
    </row>
    <row r="95" spans="1:8" ht="31.5" x14ac:dyDescent="0.25">
      <c r="A95" s="56" t="s">
        <v>237</v>
      </c>
      <c r="B95" s="57">
        <v>10</v>
      </c>
      <c r="C95" s="57">
        <v>1</v>
      </c>
      <c r="D95" s="58">
        <v>5610025050</v>
      </c>
      <c r="E95" s="59">
        <v>0</v>
      </c>
      <c r="F95" s="60">
        <f>F97</f>
        <v>114700</v>
      </c>
      <c r="G95" s="98">
        <f>G97</f>
        <v>114700</v>
      </c>
      <c r="H95" s="98">
        <f>H97</f>
        <v>114700</v>
      </c>
    </row>
    <row r="96" spans="1:8" ht="15.75" x14ac:dyDescent="0.25">
      <c r="A96" s="56" t="s">
        <v>278</v>
      </c>
      <c r="B96" s="57">
        <v>10</v>
      </c>
      <c r="C96" s="57">
        <v>1</v>
      </c>
      <c r="D96" s="58">
        <v>5610025050</v>
      </c>
      <c r="E96" s="59">
        <v>310</v>
      </c>
      <c r="F96" s="60">
        <v>114700</v>
      </c>
      <c r="G96" s="98">
        <v>114700</v>
      </c>
      <c r="H96" s="98">
        <v>114700</v>
      </c>
    </row>
    <row r="97" spans="1:8" ht="15.75" x14ac:dyDescent="0.25">
      <c r="A97" s="56" t="s">
        <v>238</v>
      </c>
      <c r="B97" s="57">
        <v>10</v>
      </c>
      <c r="C97" s="57">
        <v>1</v>
      </c>
      <c r="D97" s="58">
        <v>5610025050</v>
      </c>
      <c r="E97" s="59">
        <v>312</v>
      </c>
      <c r="F97" s="60">
        <v>114700</v>
      </c>
      <c r="G97" s="98">
        <v>114700</v>
      </c>
      <c r="H97" s="98">
        <v>114700</v>
      </c>
    </row>
    <row r="98" spans="1:8" ht="15.75" x14ac:dyDescent="0.25">
      <c r="A98" s="62" t="s">
        <v>137</v>
      </c>
      <c r="B98" s="63"/>
      <c r="C98" s="63"/>
      <c r="D98" s="63"/>
      <c r="E98" s="63"/>
      <c r="F98" s="108">
        <f>F15+F44+F51+F67+F73+F83+F91</f>
        <v>12242151.57</v>
      </c>
      <c r="G98" s="101">
        <f>G91+G83+G73+G67+G51+G44+G15</f>
        <v>12171095</v>
      </c>
      <c r="H98" s="101">
        <f>H91+H83+H73+H67+H51+H44+H15</f>
        <v>11834775</v>
      </c>
    </row>
    <row r="99" spans="1:8" x14ac:dyDescent="0.2">
      <c r="F99" s="64"/>
    </row>
    <row r="100" spans="1:8" x14ac:dyDescent="0.2">
      <c r="F100" s="64"/>
    </row>
    <row r="101" spans="1:8" x14ac:dyDescent="0.2">
      <c r="F101" s="65"/>
    </row>
    <row r="103" spans="1:8" x14ac:dyDescent="0.2">
      <c r="F103" s="64"/>
    </row>
    <row r="104" spans="1:8" x14ac:dyDescent="0.2">
      <c r="F104" s="64"/>
    </row>
    <row r="105" spans="1:8" x14ac:dyDescent="0.2">
      <c r="F105" s="64"/>
    </row>
    <row r="106" spans="1:8" x14ac:dyDescent="0.2">
      <c r="F106" s="64"/>
    </row>
    <row r="107" spans="1:8" x14ac:dyDescent="0.2">
      <c r="F107" s="64"/>
    </row>
    <row r="108" spans="1:8" x14ac:dyDescent="0.2">
      <c r="F108" s="64"/>
    </row>
    <row r="109" spans="1:8" x14ac:dyDescent="0.2">
      <c r="F109" s="64"/>
    </row>
    <row r="110" spans="1:8" x14ac:dyDescent="0.2">
      <c r="F110" s="64"/>
    </row>
    <row r="111" spans="1:8" x14ac:dyDescent="0.2">
      <c r="F111" s="64"/>
    </row>
    <row r="112" spans="1:8" x14ac:dyDescent="0.2">
      <c r="F112" s="64"/>
    </row>
    <row r="113" spans="6:6" x14ac:dyDescent="0.2">
      <c r="F113" s="64"/>
    </row>
    <row r="114" spans="6:6" x14ac:dyDescent="0.2">
      <c r="F114" s="64"/>
    </row>
    <row r="115" spans="6:6" x14ac:dyDescent="0.2">
      <c r="F115" s="64"/>
    </row>
    <row r="116" spans="6:6" x14ac:dyDescent="0.2">
      <c r="F116" s="64"/>
    </row>
    <row r="117" spans="6:6" x14ac:dyDescent="0.2">
      <c r="F117" s="64"/>
    </row>
    <row r="118" spans="6:6" x14ac:dyDescent="0.2">
      <c r="F118" s="64"/>
    </row>
    <row r="119" spans="6:6" x14ac:dyDescent="0.2">
      <c r="F119" s="64"/>
    </row>
    <row r="120" spans="6:6" x14ac:dyDescent="0.2">
      <c r="F120" s="64"/>
    </row>
    <row r="121" spans="6:6" x14ac:dyDescent="0.2">
      <c r="F121" s="64"/>
    </row>
    <row r="122" spans="6:6" x14ac:dyDescent="0.2">
      <c r="F122" s="64"/>
    </row>
    <row r="123" spans="6:6" x14ac:dyDescent="0.2">
      <c r="F123" s="64"/>
    </row>
    <row r="124" spans="6:6" x14ac:dyDescent="0.2">
      <c r="F124" s="64"/>
    </row>
    <row r="125" spans="6:6" x14ac:dyDescent="0.2">
      <c r="F125" s="64"/>
    </row>
    <row r="126" spans="6:6" x14ac:dyDescent="0.2">
      <c r="F126" s="64"/>
    </row>
    <row r="127" spans="6:6" x14ac:dyDescent="0.2">
      <c r="F127" s="64"/>
    </row>
    <row r="128" spans="6:6" x14ac:dyDescent="0.2">
      <c r="F128" s="64"/>
    </row>
    <row r="129" spans="6:6" x14ac:dyDescent="0.2">
      <c r="F129" s="64"/>
    </row>
    <row r="130" spans="6:6" x14ac:dyDescent="0.2">
      <c r="F130" s="64"/>
    </row>
    <row r="131" spans="6:6" x14ac:dyDescent="0.2">
      <c r="F131" s="64"/>
    </row>
    <row r="132" spans="6:6" x14ac:dyDescent="0.2">
      <c r="F132" s="64"/>
    </row>
    <row r="133" spans="6:6" x14ac:dyDescent="0.2">
      <c r="F133" s="64"/>
    </row>
    <row r="134" spans="6:6" x14ac:dyDescent="0.2">
      <c r="F134" s="64"/>
    </row>
    <row r="135" spans="6:6" x14ac:dyDescent="0.2">
      <c r="F135" s="64"/>
    </row>
    <row r="136" spans="6:6" x14ac:dyDescent="0.2">
      <c r="F136" s="64"/>
    </row>
    <row r="137" spans="6:6" x14ac:dyDescent="0.2">
      <c r="F137" s="64"/>
    </row>
    <row r="138" spans="6:6" x14ac:dyDescent="0.2">
      <c r="F138" s="64"/>
    </row>
    <row r="139" spans="6:6" x14ac:dyDescent="0.2">
      <c r="F139" s="64"/>
    </row>
    <row r="140" spans="6:6" x14ac:dyDescent="0.2">
      <c r="F140" s="64"/>
    </row>
    <row r="141" spans="6:6" x14ac:dyDescent="0.2">
      <c r="F141" s="64"/>
    </row>
    <row r="142" spans="6:6" x14ac:dyDescent="0.2">
      <c r="F142" s="64"/>
    </row>
    <row r="143" spans="6:6" x14ac:dyDescent="0.2">
      <c r="F143" s="64"/>
    </row>
    <row r="144" spans="6:6" x14ac:dyDescent="0.2">
      <c r="F144" s="64"/>
    </row>
    <row r="145" spans="6:6" x14ac:dyDescent="0.2">
      <c r="F145" s="64"/>
    </row>
    <row r="146" spans="6:6" x14ac:dyDescent="0.2">
      <c r="F146" s="64"/>
    </row>
    <row r="147" spans="6:6" x14ac:dyDescent="0.2">
      <c r="F147" s="64"/>
    </row>
    <row r="148" spans="6:6" x14ac:dyDescent="0.2">
      <c r="F148" s="64"/>
    </row>
    <row r="149" spans="6:6" x14ac:dyDescent="0.2">
      <c r="F149" s="64"/>
    </row>
    <row r="150" spans="6:6" x14ac:dyDescent="0.2">
      <c r="F150" s="64"/>
    </row>
    <row r="151" spans="6:6" x14ac:dyDescent="0.2">
      <c r="F151" s="64"/>
    </row>
    <row r="152" spans="6:6" x14ac:dyDescent="0.2">
      <c r="F152" s="64"/>
    </row>
    <row r="153" spans="6:6" x14ac:dyDescent="0.2">
      <c r="F153" s="64"/>
    </row>
    <row r="154" spans="6:6" x14ac:dyDescent="0.2">
      <c r="F154" s="64"/>
    </row>
    <row r="155" spans="6:6" x14ac:dyDescent="0.2">
      <c r="F155" s="64"/>
    </row>
    <row r="156" spans="6:6" x14ac:dyDescent="0.2">
      <c r="F156" s="64"/>
    </row>
    <row r="157" spans="6:6" x14ac:dyDescent="0.2">
      <c r="F157" s="64"/>
    </row>
    <row r="158" spans="6:6" x14ac:dyDescent="0.2">
      <c r="F158" s="64"/>
    </row>
    <row r="159" spans="6:6" x14ac:dyDescent="0.2">
      <c r="F159" s="64"/>
    </row>
    <row r="160" spans="6:6" x14ac:dyDescent="0.2">
      <c r="F160" s="64"/>
    </row>
    <row r="161" spans="6:6" x14ac:dyDescent="0.2">
      <c r="F161" s="64"/>
    </row>
    <row r="162" spans="6:6" x14ac:dyDescent="0.2">
      <c r="F162" s="64"/>
    </row>
    <row r="163" spans="6:6" x14ac:dyDescent="0.2">
      <c r="F163" s="64"/>
    </row>
    <row r="164" spans="6:6" x14ac:dyDescent="0.2">
      <c r="F164" s="64"/>
    </row>
    <row r="165" spans="6:6" x14ac:dyDescent="0.2">
      <c r="F165" s="64"/>
    </row>
    <row r="166" spans="6:6" x14ac:dyDescent="0.2">
      <c r="F166" s="64"/>
    </row>
    <row r="167" spans="6:6" x14ac:dyDescent="0.2">
      <c r="F167" s="64"/>
    </row>
    <row r="168" spans="6:6" x14ac:dyDescent="0.2">
      <c r="F168" s="64"/>
    </row>
    <row r="169" spans="6:6" x14ac:dyDescent="0.2">
      <c r="F169" s="64"/>
    </row>
    <row r="170" spans="6:6" x14ac:dyDescent="0.2">
      <c r="F170" s="64"/>
    </row>
    <row r="171" spans="6:6" x14ac:dyDescent="0.2">
      <c r="F171" s="64"/>
    </row>
    <row r="172" spans="6:6" x14ac:dyDescent="0.2">
      <c r="F172" s="64"/>
    </row>
    <row r="173" spans="6:6" x14ac:dyDescent="0.2">
      <c r="F173" s="64"/>
    </row>
    <row r="174" spans="6:6" x14ac:dyDescent="0.2">
      <c r="F174" s="64"/>
    </row>
    <row r="175" spans="6:6" x14ac:dyDescent="0.2">
      <c r="F175" s="64"/>
    </row>
    <row r="176" spans="6:6" x14ac:dyDescent="0.2">
      <c r="F176" s="64"/>
    </row>
    <row r="177" spans="6:6" x14ac:dyDescent="0.2">
      <c r="F177" s="64"/>
    </row>
    <row r="178" spans="6:6" x14ac:dyDescent="0.2">
      <c r="F178" s="64"/>
    </row>
    <row r="179" spans="6:6" x14ac:dyDescent="0.2">
      <c r="F179" s="64"/>
    </row>
    <row r="180" spans="6:6" x14ac:dyDescent="0.2">
      <c r="F180" s="64"/>
    </row>
    <row r="181" spans="6:6" x14ac:dyDescent="0.2">
      <c r="F181" s="64"/>
    </row>
    <row r="182" spans="6:6" x14ac:dyDescent="0.2">
      <c r="F182" s="64"/>
    </row>
    <row r="183" spans="6:6" x14ac:dyDescent="0.2">
      <c r="F183" s="64"/>
    </row>
    <row r="184" spans="6:6" x14ac:dyDescent="0.2">
      <c r="F184" s="64"/>
    </row>
    <row r="185" spans="6:6" x14ac:dyDescent="0.2">
      <c r="F185" s="64"/>
    </row>
    <row r="186" spans="6:6" x14ac:dyDescent="0.2">
      <c r="F186" s="64"/>
    </row>
    <row r="187" spans="6:6" x14ac:dyDescent="0.2">
      <c r="F187" s="64"/>
    </row>
    <row r="188" spans="6:6" x14ac:dyDescent="0.2">
      <c r="F188" s="64"/>
    </row>
    <row r="189" spans="6:6" x14ac:dyDescent="0.2">
      <c r="F189" s="64"/>
    </row>
    <row r="190" spans="6:6" x14ac:dyDescent="0.2">
      <c r="F190" s="64"/>
    </row>
    <row r="191" spans="6:6" x14ac:dyDescent="0.2">
      <c r="F191" s="64"/>
    </row>
    <row r="192" spans="6:6" x14ac:dyDescent="0.2">
      <c r="F192" s="64"/>
    </row>
    <row r="193" spans="6:6" x14ac:dyDescent="0.2">
      <c r="F193" s="64"/>
    </row>
    <row r="194" spans="6:6" x14ac:dyDescent="0.2">
      <c r="F194" s="64"/>
    </row>
    <row r="195" spans="6:6" x14ac:dyDescent="0.2">
      <c r="F195" s="64"/>
    </row>
    <row r="196" spans="6:6" x14ac:dyDescent="0.2">
      <c r="F196" s="64"/>
    </row>
    <row r="197" spans="6:6" x14ac:dyDescent="0.2">
      <c r="F197" s="64"/>
    </row>
    <row r="198" spans="6:6" x14ac:dyDescent="0.2">
      <c r="F198" s="64"/>
    </row>
    <row r="199" spans="6:6" x14ac:dyDescent="0.2">
      <c r="F199" s="64"/>
    </row>
    <row r="200" spans="6:6" x14ac:dyDescent="0.2">
      <c r="F200" s="64"/>
    </row>
    <row r="201" spans="6:6" x14ac:dyDescent="0.2">
      <c r="F201" s="64"/>
    </row>
    <row r="202" spans="6:6" x14ac:dyDescent="0.2">
      <c r="F202" s="64"/>
    </row>
    <row r="203" spans="6:6" x14ac:dyDescent="0.2">
      <c r="F203" s="64"/>
    </row>
    <row r="204" spans="6:6" x14ac:dyDescent="0.2">
      <c r="F204" s="64"/>
    </row>
    <row r="205" spans="6:6" x14ac:dyDescent="0.2">
      <c r="F205" s="64"/>
    </row>
    <row r="206" spans="6:6" x14ac:dyDescent="0.2">
      <c r="F206" s="64"/>
    </row>
    <row r="207" spans="6:6" x14ac:dyDescent="0.2">
      <c r="F207" s="64"/>
    </row>
    <row r="208" spans="6:6" x14ac:dyDescent="0.2">
      <c r="F208" s="64"/>
    </row>
    <row r="209" spans="6:6" x14ac:dyDescent="0.2">
      <c r="F209" s="64"/>
    </row>
    <row r="210" spans="6:6" x14ac:dyDescent="0.2">
      <c r="F210" s="64"/>
    </row>
    <row r="211" spans="6:6" x14ac:dyDescent="0.2">
      <c r="F211" s="64"/>
    </row>
    <row r="212" spans="6:6" x14ac:dyDescent="0.2">
      <c r="F212" s="64"/>
    </row>
    <row r="213" spans="6:6" x14ac:dyDescent="0.2">
      <c r="F213" s="64"/>
    </row>
    <row r="214" spans="6:6" x14ac:dyDescent="0.2">
      <c r="F214" s="64"/>
    </row>
    <row r="215" spans="6:6" x14ac:dyDescent="0.2">
      <c r="F215" s="64"/>
    </row>
    <row r="216" spans="6:6" x14ac:dyDescent="0.2">
      <c r="F216" s="64"/>
    </row>
    <row r="217" spans="6:6" x14ac:dyDescent="0.2">
      <c r="F217" s="64"/>
    </row>
    <row r="218" spans="6:6" x14ac:dyDescent="0.2">
      <c r="F218" s="64"/>
    </row>
    <row r="219" spans="6:6" x14ac:dyDescent="0.2">
      <c r="F219" s="64"/>
    </row>
    <row r="220" spans="6:6" x14ac:dyDescent="0.2">
      <c r="F220" s="64"/>
    </row>
    <row r="221" spans="6:6" x14ac:dyDescent="0.2">
      <c r="F221" s="64"/>
    </row>
    <row r="222" spans="6:6" x14ac:dyDescent="0.2">
      <c r="F222" s="64"/>
    </row>
    <row r="223" spans="6:6" x14ac:dyDescent="0.2">
      <c r="F223" s="64"/>
    </row>
    <row r="224" spans="6:6" x14ac:dyDescent="0.2">
      <c r="F224" s="64"/>
    </row>
    <row r="225" spans="6:6" x14ac:dyDescent="0.2">
      <c r="F225" s="64"/>
    </row>
    <row r="226" spans="6:6" x14ac:dyDescent="0.2">
      <c r="F226" s="64"/>
    </row>
    <row r="227" spans="6:6" x14ac:dyDescent="0.2">
      <c r="F227" s="64"/>
    </row>
    <row r="228" spans="6:6" x14ac:dyDescent="0.2">
      <c r="F228" s="64"/>
    </row>
    <row r="229" spans="6:6" x14ac:dyDescent="0.2">
      <c r="F229" s="64"/>
    </row>
    <row r="230" spans="6:6" x14ac:dyDescent="0.2">
      <c r="F230" s="64"/>
    </row>
    <row r="231" spans="6:6" x14ac:dyDescent="0.2">
      <c r="F231" s="64"/>
    </row>
    <row r="232" spans="6:6" x14ac:dyDescent="0.2">
      <c r="F232" s="64"/>
    </row>
    <row r="233" spans="6:6" x14ac:dyDescent="0.2">
      <c r="F233" s="64"/>
    </row>
    <row r="234" spans="6:6" x14ac:dyDescent="0.2">
      <c r="F234" s="64"/>
    </row>
    <row r="235" spans="6:6" x14ac:dyDescent="0.2">
      <c r="F235" s="64"/>
    </row>
    <row r="236" spans="6:6" x14ac:dyDescent="0.2">
      <c r="F236" s="64"/>
    </row>
    <row r="237" spans="6:6" x14ac:dyDescent="0.2">
      <c r="F237" s="64"/>
    </row>
    <row r="238" spans="6:6" x14ac:dyDescent="0.2">
      <c r="F238" s="64"/>
    </row>
    <row r="239" spans="6:6" x14ac:dyDescent="0.2">
      <c r="F239" s="64"/>
    </row>
    <row r="240" spans="6:6" x14ac:dyDescent="0.2">
      <c r="F240" s="64"/>
    </row>
    <row r="241" spans="6:6" x14ac:dyDescent="0.2">
      <c r="F241" s="64"/>
    </row>
    <row r="242" spans="6:6" x14ac:dyDescent="0.2">
      <c r="F242" s="64"/>
    </row>
    <row r="243" spans="6:6" x14ac:dyDescent="0.2">
      <c r="F243" s="64"/>
    </row>
    <row r="244" spans="6:6" x14ac:dyDescent="0.2">
      <c r="F244" s="64"/>
    </row>
    <row r="245" spans="6:6" x14ac:dyDescent="0.2">
      <c r="F245" s="64"/>
    </row>
    <row r="246" spans="6:6" x14ac:dyDescent="0.2">
      <c r="F246" s="64"/>
    </row>
    <row r="247" spans="6:6" x14ac:dyDescent="0.2">
      <c r="F247" s="64"/>
    </row>
    <row r="248" spans="6:6" x14ac:dyDescent="0.2">
      <c r="F248" s="64"/>
    </row>
    <row r="249" spans="6:6" x14ac:dyDescent="0.2">
      <c r="F249" s="64"/>
    </row>
    <row r="250" spans="6:6" x14ac:dyDescent="0.2">
      <c r="F250" s="64"/>
    </row>
    <row r="251" spans="6:6" x14ac:dyDescent="0.2">
      <c r="F251" s="64"/>
    </row>
    <row r="252" spans="6:6" x14ac:dyDescent="0.2">
      <c r="F252" s="64"/>
    </row>
    <row r="253" spans="6:6" x14ac:dyDescent="0.2">
      <c r="F253" s="64"/>
    </row>
    <row r="254" spans="6:6" x14ac:dyDescent="0.2">
      <c r="F254" s="64"/>
    </row>
    <row r="255" spans="6:6" x14ac:dyDescent="0.2">
      <c r="F255" s="64"/>
    </row>
    <row r="256" spans="6:6" x14ac:dyDescent="0.2">
      <c r="F256" s="64"/>
    </row>
    <row r="257" spans="6:6" x14ac:dyDescent="0.2">
      <c r="F257" s="64"/>
    </row>
    <row r="258" spans="6:6" x14ac:dyDescent="0.2">
      <c r="F258" s="64"/>
    </row>
    <row r="259" spans="6:6" x14ac:dyDescent="0.2">
      <c r="F259" s="64"/>
    </row>
    <row r="260" spans="6:6" x14ac:dyDescent="0.2">
      <c r="F260" s="64"/>
    </row>
    <row r="261" spans="6:6" x14ac:dyDescent="0.2">
      <c r="F261" s="64"/>
    </row>
    <row r="262" spans="6:6" x14ac:dyDescent="0.2">
      <c r="F262" s="64"/>
    </row>
    <row r="263" spans="6:6" x14ac:dyDescent="0.2">
      <c r="F263" s="64"/>
    </row>
    <row r="264" spans="6:6" x14ac:dyDescent="0.2">
      <c r="F264" s="64"/>
    </row>
    <row r="265" spans="6:6" x14ac:dyDescent="0.2">
      <c r="F265" s="64"/>
    </row>
    <row r="266" spans="6:6" x14ac:dyDescent="0.2">
      <c r="F266" s="64"/>
    </row>
    <row r="267" spans="6:6" x14ac:dyDescent="0.2">
      <c r="F267" s="64"/>
    </row>
    <row r="268" spans="6:6" x14ac:dyDescent="0.2">
      <c r="F268" s="64"/>
    </row>
    <row r="269" spans="6:6" x14ac:dyDescent="0.2">
      <c r="F269" s="64"/>
    </row>
    <row r="270" spans="6:6" x14ac:dyDescent="0.2">
      <c r="F270" s="64"/>
    </row>
    <row r="271" spans="6:6" x14ac:dyDescent="0.2">
      <c r="F271" s="64"/>
    </row>
    <row r="272" spans="6:6" x14ac:dyDescent="0.2">
      <c r="F272" s="64"/>
    </row>
    <row r="273" spans="6:6" x14ac:dyDescent="0.2">
      <c r="F273" s="64"/>
    </row>
    <row r="274" spans="6:6" x14ac:dyDescent="0.2">
      <c r="F274" s="64"/>
    </row>
    <row r="275" spans="6:6" x14ac:dyDescent="0.2">
      <c r="F275" s="64"/>
    </row>
    <row r="276" spans="6:6" x14ac:dyDescent="0.2">
      <c r="F276" s="64"/>
    </row>
    <row r="277" spans="6:6" x14ac:dyDescent="0.2">
      <c r="F277" s="64"/>
    </row>
    <row r="278" spans="6:6" x14ac:dyDescent="0.2">
      <c r="F278" s="64"/>
    </row>
    <row r="279" spans="6:6" x14ac:dyDescent="0.2">
      <c r="F279" s="64"/>
    </row>
    <row r="280" spans="6:6" x14ac:dyDescent="0.2">
      <c r="F280" s="64"/>
    </row>
    <row r="281" spans="6:6" x14ac:dyDescent="0.2">
      <c r="F281" s="64"/>
    </row>
    <row r="282" spans="6:6" x14ac:dyDescent="0.2">
      <c r="F282" s="64"/>
    </row>
    <row r="283" spans="6:6" x14ac:dyDescent="0.2">
      <c r="F283" s="64"/>
    </row>
    <row r="284" spans="6:6" x14ac:dyDescent="0.2">
      <c r="F284" s="64"/>
    </row>
    <row r="285" spans="6:6" x14ac:dyDescent="0.2">
      <c r="F285" s="64"/>
    </row>
  </sheetData>
  <mergeCells count="7">
    <mergeCell ref="H11:H13"/>
    <mergeCell ref="F11:F13"/>
    <mergeCell ref="A11:A13"/>
    <mergeCell ref="A8:F8"/>
    <mergeCell ref="A6:F6"/>
    <mergeCell ref="A7:F7"/>
    <mergeCell ref="G11:G13"/>
  </mergeCells>
  <phoneticPr fontId="11" type="noConversion"/>
  <pageMargins left="0.27559055118110237" right="0.15748031496062992" top="0.78740157480314965" bottom="0.78740157480314965" header="0" footer="0"/>
  <pageSetup paperSize="9" scale="4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workbookViewId="0"/>
  </sheetViews>
  <sheetFormatPr defaultRowHeight="12.75" x14ac:dyDescent="0.2"/>
  <cols>
    <col min="1" max="1" width="56.28515625" customWidth="1"/>
    <col min="2" max="2" width="7" customWidth="1"/>
    <col min="3" max="3" width="5" customWidth="1"/>
    <col min="4" max="4" width="5.7109375" customWidth="1"/>
    <col min="5" max="5" width="13.140625" customWidth="1"/>
    <col min="6" max="6" width="6.7109375" customWidth="1"/>
    <col min="7" max="7" width="16.140625" style="44" customWidth="1"/>
    <col min="8" max="8" width="11.7109375" customWidth="1"/>
    <col min="9" max="9" width="11.5703125" customWidth="1"/>
  </cols>
  <sheetData>
    <row r="1" spans="1:9" ht="18.75" x14ac:dyDescent="0.3">
      <c r="C1" s="1" t="s">
        <v>24</v>
      </c>
      <c r="E1" s="1" t="s">
        <v>119</v>
      </c>
      <c r="F1" s="1"/>
    </row>
    <row r="2" spans="1:9" ht="18.75" x14ac:dyDescent="0.3">
      <c r="C2" s="1" t="s">
        <v>26</v>
      </c>
      <c r="E2" s="1" t="s">
        <v>1</v>
      </c>
      <c r="F2" s="1"/>
    </row>
    <row r="3" spans="1:9" ht="18.75" x14ac:dyDescent="0.3">
      <c r="C3" s="1" t="s">
        <v>27</v>
      </c>
      <c r="E3" s="1" t="s">
        <v>159</v>
      </c>
      <c r="F3" s="1"/>
    </row>
    <row r="4" spans="1:9" ht="18.75" x14ac:dyDescent="0.3">
      <c r="A4" s="13"/>
      <c r="B4" s="13"/>
      <c r="C4" s="1" t="s">
        <v>28</v>
      </c>
      <c r="E4" s="2" t="s">
        <v>285</v>
      </c>
      <c r="F4" s="1"/>
    </row>
    <row r="5" spans="1:9" ht="18.75" x14ac:dyDescent="0.3">
      <c r="A5" s="13"/>
      <c r="B5" s="13"/>
      <c r="C5" s="1"/>
      <c r="F5" s="1"/>
      <c r="G5" s="45"/>
    </row>
    <row r="6" spans="1:9" ht="35.25" customHeight="1" x14ac:dyDescent="0.3">
      <c r="A6" s="137" t="s">
        <v>267</v>
      </c>
      <c r="B6" s="137"/>
      <c r="C6" s="137"/>
      <c r="D6" s="137"/>
      <c r="E6" s="137"/>
      <c r="F6" s="137"/>
      <c r="G6" s="137"/>
    </row>
    <row r="7" spans="1:9" ht="18.75" x14ac:dyDescent="0.3">
      <c r="A7" s="138"/>
      <c r="B7" s="138"/>
      <c r="C7" s="138"/>
      <c r="D7" s="138"/>
      <c r="E7" s="138"/>
      <c r="F7" s="138"/>
      <c r="G7" s="138"/>
    </row>
    <row r="10" spans="1:9" ht="15.6" customHeight="1" x14ac:dyDescent="0.2">
      <c r="A10" s="150" t="s">
        <v>120</v>
      </c>
      <c r="B10" s="151" t="s">
        <v>121</v>
      </c>
      <c r="C10" s="152"/>
      <c r="D10" s="152"/>
      <c r="E10" s="152"/>
      <c r="F10" s="153"/>
      <c r="G10" s="144" t="s">
        <v>199</v>
      </c>
      <c r="H10" s="141" t="s">
        <v>200</v>
      </c>
      <c r="I10" s="141" t="s">
        <v>266</v>
      </c>
    </row>
    <row r="11" spans="1:9" ht="15.6" customHeight="1" x14ac:dyDescent="0.2">
      <c r="A11" s="150"/>
      <c r="B11" s="151" t="s">
        <v>122</v>
      </c>
      <c r="C11" s="152"/>
      <c r="D11" s="152"/>
      <c r="E11" s="152"/>
      <c r="F11" s="153"/>
      <c r="G11" s="145"/>
      <c r="H11" s="142"/>
      <c r="I11" s="142"/>
    </row>
    <row r="12" spans="1:9" ht="47.25" x14ac:dyDescent="0.2">
      <c r="A12" s="150"/>
      <c r="B12" s="67" t="s">
        <v>153</v>
      </c>
      <c r="C12" s="48" t="s">
        <v>123</v>
      </c>
      <c r="D12" s="48" t="s">
        <v>124</v>
      </c>
      <c r="E12" s="48" t="s">
        <v>125</v>
      </c>
      <c r="F12" s="48" t="s">
        <v>126</v>
      </c>
      <c r="G12" s="146"/>
      <c r="H12" s="143"/>
      <c r="I12" s="143"/>
    </row>
    <row r="13" spans="1:9" ht="15.75" x14ac:dyDescent="0.25">
      <c r="A13" s="49">
        <v>1</v>
      </c>
      <c r="B13" s="49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97">
        <v>8</v>
      </c>
      <c r="I13" s="97">
        <v>9</v>
      </c>
    </row>
    <row r="14" spans="1:9" ht="15.75" x14ac:dyDescent="0.25">
      <c r="A14" s="51" t="s">
        <v>95</v>
      </c>
      <c r="B14" s="70" t="s">
        <v>204</v>
      </c>
      <c r="C14" s="52">
        <v>1</v>
      </c>
      <c r="D14" s="52">
        <v>0</v>
      </c>
      <c r="E14" s="83" t="s">
        <v>162</v>
      </c>
      <c r="F14" s="54">
        <v>0</v>
      </c>
      <c r="G14" s="55">
        <f>Лист4!F15</f>
        <v>3875046</v>
      </c>
      <c r="H14" s="101">
        <f>Лист4!G15</f>
        <v>3873360</v>
      </c>
      <c r="I14" s="101">
        <f>Лист4!H15</f>
        <v>3643668</v>
      </c>
    </row>
    <row r="15" spans="1:9" ht="47.25" x14ac:dyDescent="0.2">
      <c r="A15" s="51" t="s">
        <v>127</v>
      </c>
      <c r="B15" s="105">
        <v>125</v>
      </c>
      <c r="C15" s="52">
        <v>1</v>
      </c>
      <c r="D15" s="52">
        <v>2</v>
      </c>
      <c r="E15" s="83" t="s">
        <v>162</v>
      </c>
      <c r="F15" s="54">
        <v>0</v>
      </c>
      <c r="G15" s="55">
        <f>Лист4!F16</f>
        <v>554000</v>
      </c>
      <c r="H15" s="103">
        <f t="shared" ref="H15:I18" si="0">H16</f>
        <v>554000</v>
      </c>
      <c r="I15" s="103">
        <f t="shared" si="0"/>
        <v>554000</v>
      </c>
    </row>
    <row r="16" spans="1:9" ht="66.75" customHeight="1" x14ac:dyDescent="0.2">
      <c r="A16" s="56" t="s">
        <v>240</v>
      </c>
      <c r="B16" s="81">
        <v>125</v>
      </c>
      <c r="C16" s="57">
        <v>1</v>
      </c>
      <c r="D16" s="57">
        <v>2</v>
      </c>
      <c r="E16" s="84" t="s">
        <v>242</v>
      </c>
      <c r="F16" s="59">
        <v>0</v>
      </c>
      <c r="G16" s="60">
        <f>G17</f>
        <v>554000</v>
      </c>
      <c r="H16" s="104">
        <f t="shared" si="0"/>
        <v>554000</v>
      </c>
      <c r="I16" s="104">
        <f t="shared" si="0"/>
        <v>554000</v>
      </c>
    </row>
    <row r="17" spans="1:9" ht="47.25" x14ac:dyDescent="0.2">
      <c r="A17" s="56" t="s">
        <v>241</v>
      </c>
      <c r="B17" s="81">
        <v>125</v>
      </c>
      <c r="C17" s="57">
        <v>1</v>
      </c>
      <c r="D17" s="57">
        <v>2</v>
      </c>
      <c r="E17" s="84" t="s">
        <v>243</v>
      </c>
      <c r="F17" s="59">
        <v>0</v>
      </c>
      <c r="G17" s="60">
        <f>G18</f>
        <v>554000</v>
      </c>
      <c r="H17" s="104">
        <f t="shared" si="0"/>
        <v>554000</v>
      </c>
      <c r="I17" s="104">
        <f t="shared" si="0"/>
        <v>554000</v>
      </c>
    </row>
    <row r="18" spans="1:9" ht="15.75" x14ac:dyDescent="0.2">
      <c r="A18" s="56" t="s">
        <v>232</v>
      </c>
      <c r="B18" s="81">
        <v>125</v>
      </c>
      <c r="C18" s="57">
        <v>1</v>
      </c>
      <c r="D18" s="57">
        <v>2</v>
      </c>
      <c r="E18" s="84" t="s">
        <v>244</v>
      </c>
      <c r="F18" s="59">
        <v>0</v>
      </c>
      <c r="G18" s="60">
        <f>G20+G21</f>
        <v>554000</v>
      </c>
      <c r="H18" s="104">
        <f t="shared" si="0"/>
        <v>554000</v>
      </c>
      <c r="I18" s="104">
        <f t="shared" si="0"/>
        <v>554000</v>
      </c>
    </row>
    <row r="19" spans="1:9" ht="31.5" x14ac:dyDescent="0.2">
      <c r="A19" s="56" t="s">
        <v>251</v>
      </c>
      <c r="B19" s="81">
        <v>125</v>
      </c>
      <c r="C19" s="57">
        <v>1</v>
      </c>
      <c r="D19" s="57">
        <v>2</v>
      </c>
      <c r="E19" s="84" t="s">
        <v>244</v>
      </c>
      <c r="F19" s="59">
        <v>120</v>
      </c>
      <c r="G19" s="60">
        <f>G20+G21</f>
        <v>554000</v>
      </c>
      <c r="H19" s="104">
        <f>H20+H21</f>
        <v>554000</v>
      </c>
      <c r="I19" s="104">
        <f>I20+I21</f>
        <v>554000</v>
      </c>
    </row>
    <row r="20" spans="1:9" ht="31.5" x14ac:dyDescent="0.2">
      <c r="A20" s="56" t="s">
        <v>201</v>
      </c>
      <c r="B20" s="81">
        <v>125</v>
      </c>
      <c r="C20" s="57">
        <v>1</v>
      </c>
      <c r="D20" s="57">
        <v>2</v>
      </c>
      <c r="E20" s="84" t="s">
        <v>244</v>
      </c>
      <c r="F20" s="59">
        <v>121</v>
      </c>
      <c r="G20" s="60">
        <v>425000</v>
      </c>
      <c r="H20" s="104">
        <v>425000</v>
      </c>
      <c r="I20" s="104">
        <v>425000</v>
      </c>
    </row>
    <row r="21" spans="1:9" ht="56.25" customHeight="1" x14ac:dyDescent="0.2">
      <c r="A21" s="56" t="s">
        <v>233</v>
      </c>
      <c r="B21" s="81">
        <v>125</v>
      </c>
      <c r="C21" s="57">
        <v>1</v>
      </c>
      <c r="D21" s="57">
        <v>2</v>
      </c>
      <c r="E21" s="84" t="s">
        <v>244</v>
      </c>
      <c r="F21" s="59">
        <v>129</v>
      </c>
      <c r="G21" s="60">
        <v>129000</v>
      </c>
      <c r="H21" s="104">
        <v>129000</v>
      </c>
      <c r="I21" s="104">
        <v>129000</v>
      </c>
    </row>
    <row r="22" spans="1:9" ht="63" x14ac:dyDescent="0.2">
      <c r="A22" s="51" t="s">
        <v>129</v>
      </c>
      <c r="B22" s="105">
        <v>125</v>
      </c>
      <c r="C22" s="52">
        <v>1</v>
      </c>
      <c r="D22" s="52">
        <v>4</v>
      </c>
      <c r="E22" s="83" t="s">
        <v>162</v>
      </c>
      <c r="F22" s="54">
        <v>0</v>
      </c>
      <c r="G22" s="55">
        <f>Лист4!F21</f>
        <v>3286265</v>
      </c>
      <c r="H22" s="103">
        <f t="shared" ref="H22:I24" si="1">H23</f>
        <v>3319360</v>
      </c>
      <c r="I22" s="103">
        <f t="shared" si="1"/>
        <v>3089668</v>
      </c>
    </row>
    <row r="23" spans="1:9" ht="70.5" customHeight="1" x14ac:dyDescent="0.2">
      <c r="A23" s="56" t="s">
        <v>240</v>
      </c>
      <c r="B23" s="81">
        <v>125</v>
      </c>
      <c r="C23" s="57">
        <v>1</v>
      </c>
      <c r="D23" s="57">
        <v>4</v>
      </c>
      <c r="E23" s="84" t="s">
        <v>242</v>
      </c>
      <c r="F23" s="59">
        <v>0</v>
      </c>
      <c r="G23" s="60">
        <f>G24</f>
        <v>3286265</v>
      </c>
      <c r="H23" s="104">
        <f t="shared" si="1"/>
        <v>3319360</v>
      </c>
      <c r="I23" s="104">
        <f t="shared" si="1"/>
        <v>3089668</v>
      </c>
    </row>
    <row r="24" spans="1:9" ht="47.25" x14ac:dyDescent="0.2">
      <c r="A24" s="56" t="s">
        <v>241</v>
      </c>
      <c r="B24" s="81">
        <v>125</v>
      </c>
      <c r="C24" s="57">
        <v>1</v>
      </c>
      <c r="D24" s="57">
        <v>4</v>
      </c>
      <c r="E24" s="84" t="s">
        <v>243</v>
      </c>
      <c r="F24" s="59">
        <v>0</v>
      </c>
      <c r="G24" s="60">
        <f>G25</f>
        <v>3286265</v>
      </c>
      <c r="H24" s="104">
        <f t="shared" si="1"/>
        <v>3319360</v>
      </c>
      <c r="I24" s="104">
        <f t="shared" si="1"/>
        <v>3089668</v>
      </c>
    </row>
    <row r="25" spans="1:9" ht="31.5" x14ac:dyDescent="0.2">
      <c r="A25" s="56" t="s">
        <v>245</v>
      </c>
      <c r="B25" s="81">
        <v>125</v>
      </c>
      <c r="C25" s="57">
        <v>1</v>
      </c>
      <c r="D25" s="57">
        <v>4</v>
      </c>
      <c r="E25" s="84" t="s">
        <v>246</v>
      </c>
      <c r="F25" s="59">
        <v>0</v>
      </c>
      <c r="G25" s="60">
        <f>G26+G30+G32+G35+G34</f>
        <v>3286265</v>
      </c>
      <c r="H25" s="104">
        <f>H26+H30+H32+H35</f>
        <v>3319360</v>
      </c>
      <c r="I25" s="104">
        <f>I26+I30+I32+I35</f>
        <v>3089668</v>
      </c>
    </row>
    <row r="26" spans="1:9" ht="31.5" x14ac:dyDescent="0.2">
      <c r="A26" s="56" t="s">
        <v>251</v>
      </c>
      <c r="B26" s="81">
        <v>125</v>
      </c>
      <c r="C26" s="57">
        <v>1</v>
      </c>
      <c r="D26" s="57">
        <v>4</v>
      </c>
      <c r="E26" s="84" t="s">
        <v>246</v>
      </c>
      <c r="F26" s="59">
        <v>120</v>
      </c>
      <c r="G26" s="60">
        <f>G27+G28+G29</f>
        <v>1792600</v>
      </c>
      <c r="H26" s="104">
        <f>H27+H28+H29</f>
        <v>1792600</v>
      </c>
      <c r="I26" s="104">
        <f>I27+I28+I29</f>
        <v>1792600</v>
      </c>
    </row>
    <row r="27" spans="1:9" ht="31.5" x14ac:dyDescent="0.2">
      <c r="A27" s="56" t="s">
        <v>201</v>
      </c>
      <c r="B27" s="81">
        <v>125</v>
      </c>
      <c r="C27" s="57">
        <v>1</v>
      </c>
      <c r="D27" s="57">
        <v>4</v>
      </c>
      <c r="E27" s="84" t="s">
        <v>246</v>
      </c>
      <c r="F27" s="59">
        <v>121</v>
      </c>
      <c r="G27" s="60">
        <v>1360600</v>
      </c>
      <c r="H27" s="104">
        <v>1360600</v>
      </c>
      <c r="I27" s="104">
        <v>1360600</v>
      </c>
    </row>
    <row r="28" spans="1:9" ht="63" x14ac:dyDescent="0.2">
      <c r="A28" s="56" t="s">
        <v>233</v>
      </c>
      <c r="B28" s="81">
        <v>125</v>
      </c>
      <c r="C28" s="57">
        <v>1</v>
      </c>
      <c r="D28" s="57">
        <v>4</v>
      </c>
      <c r="E28" s="84" t="s">
        <v>246</v>
      </c>
      <c r="F28" s="59">
        <v>129</v>
      </c>
      <c r="G28" s="60">
        <v>412000</v>
      </c>
      <c r="H28" s="104">
        <v>412000</v>
      </c>
      <c r="I28" s="104">
        <v>412000</v>
      </c>
    </row>
    <row r="29" spans="1:9" ht="47.25" x14ac:dyDescent="0.25">
      <c r="A29" s="90" t="s">
        <v>189</v>
      </c>
      <c r="B29" s="81">
        <v>125</v>
      </c>
      <c r="C29" s="57">
        <v>1</v>
      </c>
      <c r="D29" s="57">
        <v>4</v>
      </c>
      <c r="E29" s="84" t="s">
        <v>246</v>
      </c>
      <c r="F29" s="59">
        <v>122</v>
      </c>
      <c r="G29" s="60">
        <v>20000</v>
      </c>
      <c r="H29" s="104">
        <v>20000</v>
      </c>
      <c r="I29" s="104">
        <v>20000</v>
      </c>
    </row>
    <row r="30" spans="1:9" ht="37.9" customHeight="1" x14ac:dyDescent="0.2">
      <c r="A30" s="56" t="s">
        <v>252</v>
      </c>
      <c r="B30" s="81">
        <v>125</v>
      </c>
      <c r="C30" s="57">
        <v>1</v>
      </c>
      <c r="D30" s="57">
        <v>4</v>
      </c>
      <c r="E30" s="84" t="s">
        <v>246</v>
      </c>
      <c r="F30" s="59">
        <v>240</v>
      </c>
      <c r="G30" s="60">
        <f>G31</f>
        <v>1454357</v>
      </c>
      <c r="H30" s="104">
        <f>H31</f>
        <v>1524260</v>
      </c>
      <c r="I30" s="104">
        <f>I31</f>
        <v>1294568</v>
      </c>
    </row>
    <row r="31" spans="1:9" ht="31.5" x14ac:dyDescent="0.2">
      <c r="A31" s="56" t="s">
        <v>235</v>
      </c>
      <c r="B31" s="81">
        <v>125</v>
      </c>
      <c r="C31" s="57">
        <v>1</v>
      </c>
      <c r="D31" s="57">
        <v>4</v>
      </c>
      <c r="E31" s="84" t="s">
        <v>246</v>
      </c>
      <c r="F31" s="59">
        <v>244</v>
      </c>
      <c r="G31" s="107">
        <f>Лист4!F26</f>
        <v>1454357</v>
      </c>
      <c r="H31" s="104">
        <f>Лист4!G26</f>
        <v>1524260</v>
      </c>
      <c r="I31" s="104">
        <f>Лист4!H26</f>
        <v>1294568</v>
      </c>
    </row>
    <row r="32" spans="1:9" ht="15.75" x14ac:dyDescent="0.2">
      <c r="A32" s="56" t="s">
        <v>73</v>
      </c>
      <c r="B32" s="81">
        <v>125</v>
      </c>
      <c r="C32" s="57">
        <v>1</v>
      </c>
      <c r="D32" s="57">
        <v>4</v>
      </c>
      <c r="E32" s="84" t="s">
        <v>246</v>
      </c>
      <c r="F32" s="59">
        <v>540</v>
      </c>
      <c r="G32" s="60">
        <f>Лист4!F27</f>
        <v>35516</v>
      </c>
      <c r="H32" s="104">
        <f>Лист4!G27</f>
        <v>0</v>
      </c>
      <c r="I32" s="104">
        <f>Лист4!H27</f>
        <v>0</v>
      </c>
    </row>
    <row r="33" spans="1:9" ht="15.75" x14ac:dyDescent="0.2">
      <c r="A33" s="56" t="s">
        <v>277</v>
      </c>
      <c r="B33" s="81">
        <v>125</v>
      </c>
      <c r="C33" s="57">
        <v>1</v>
      </c>
      <c r="D33" s="57">
        <v>4</v>
      </c>
      <c r="E33" s="84" t="s">
        <v>246</v>
      </c>
      <c r="F33" s="59">
        <v>850</v>
      </c>
      <c r="G33" s="60">
        <v>2500</v>
      </c>
      <c r="H33" s="104">
        <v>2500</v>
      </c>
      <c r="I33" s="104">
        <v>2500</v>
      </c>
    </row>
    <row r="34" spans="1:9" ht="31.5" x14ac:dyDescent="0.2">
      <c r="A34" s="56" t="s">
        <v>284</v>
      </c>
      <c r="B34" s="81">
        <v>125</v>
      </c>
      <c r="C34" s="57">
        <v>1</v>
      </c>
      <c r="D34" s="57">
        <v>4</v>
      </c>
      <c r="E34" s="84" t="s">
        <v>246</v>
      </c>
      <c r="F34" s="59">
        <v>851</v>
      </c>
      <c r="G34" s="60">
        <v>1292</v>
      </c>
      <c r="H34" s="104"/>
      <c r="I34" s="104"/>
    </row>
    <row r="35" spans="1:9" ht="15.75" x14ac:dyDescent="0.2">
      <c r="A35" s="56" t="s">
        <v>234</v>
      </c>
      <c r="B35" s="81">
        <v>125</v>
      </c>
      <c r="C35" s="57">
        <v>1</v>
      </c>
      <c r="D35" s="57">
        <v>4</v>
      </c>
      <c r="E35" s="84" t="s">
        <v>246</v>
      </c>
      <c r="F35" s="59">
        <v>853</v>
      </c>
      <c r="G35" s="60">
        <v>2500</v>
      </c>
      <c r="H35" s="106">
        <v>2500</v>
      </c>
      <c r="I35" s="106">
        <v>2500</v>
      </c>
    </row>
    <row r="36" spans="1:9" ht="47.25" x14ac:dyDescent="0.2">
      <c r="A36" s="56" t="s">
        <v>274</v>
      </c>
      <c r="B36" s="81">
        <v>125</v>
      </c>
      <c r="C36" s="57">
        <v>1</v>
      </c>
      <c r="D36" s="57">
        <v>6</v>
      </c>
      <c r="E36" s="84" t="s">
        <v>162</v>
      </c>
      <c r="F36" s="59">
        <v>0</v>
      </c>
      <c r="G36" s="60">
        <f t="shared" ref="G36:I37" si="2">G37</f>
        <v>34781</v>
      </c>
      <c r="H36" s="106">
        <f t="shared" si="2"/>
        <v>0</v>
      </c>
      <c r="I36" s="106">
        <f t="shared" si="2"/>
        <v>0</v>
      </c>
    </row>
    <row r="37" spans="1:9" ht="78.75" x14ac:dyDescent="0.2">
      <c r="A37" s="56" t="s">
        <v>240</v>
      </c>
      <c r="B37" s="81">
        <v>125</v>
      </c>
      <c r="C37" s="57">
        <v>1</v>
      </c>
      <c r="D37" s="57">
        <v>6</v>
      </c>
      <c r="E37" s="84" t="s">
        <v>242</v>
      </c>
      <c r="F37" s="59">
        <v>0</v>
      </c>
      <c r="G37" s="60">
        <f t="shared" si="2"/>
        <v>34781</v>
      </c>
      <c r="H37" s="106">
        <f t="shared" si="2"/>
        <v>0</v>
      </c>
      <c r="I37" s="106">
        <f t="shared" si="2"/>
        <v>0</v>
      </c>
    </row>
    <row r="38" spans="1:9" ht="47.25" x14ac:dyDescent="0.2">
      <c r="A38" s="56" t="s">
        <v>264</v>
      </c>
      <c r="B38" s="81">
        <v>125</v>
      </c>
      <c r="C38" s="57">
        <v>1</v>
      </c>
      <c r="D38" s="57">
        <v>6</v>
      </c>
      <c r="E38" s="84" t="s">
        <v>243</v>
      </c>
      <c r="F38" s="59">
        <v>0</v>
      </c>
      <c r="G38" s="60">
        <f>G40</f>
        <v>34781</v>
      </c>
      <c r="H38" s="106">
        <f>H40</f>
        <v>0</v>
      </c>
      <c r="I38" s="106">
        <f>I40</f>
        <v>0</v>
      </c>
    </row>
    <row r="39" spans="1:9" ht="47.25" x14ac:dyDescent="0.25">
      <c r="A39" s="133" t="s">
        <v>273</v>
      </c>
      <c r="B39" s="81">
        <v>125</v>
      </c>
      <c r="C39" s="57">
        <v>1</v>
      </c>
      <c r="D39" s="57">
        <v>6</v>
      </c>
      <c r="E39" s="84" t="s">
        <v>275</v>
      </c>
      <c r="F39" s="59">
        <v>0</v>
      </c>
      <c r="G39" s="60">
        <v>34781</v>
      </c>
      <c r="H39" s="106">
        <v>0</v>
      </c>
      <c r="I39" s="106">
        <v>0</v>
      </c>
    </row>
    <row r="40" spans="1:9" ht="15.75" x14ac:dyDescent="0.2">
      <c r="A40" s="56" t="s">
        <v>73</v>
      </c>
      <c r="B40" s="81">
        <v>125</v>
      </c>
      <c r="C40" s="57">
        <v>1</v>
      </c>
      <c r="D40" s="57">
        <v>6</v>
      </c>
      <c r="E40" s="84" t="s">
        <v>275</v>
      </c>
      <c r="F40" s="59">
        <v>540</v>
      </c>
      <c r="G40" s="60">
        <f>Лист4!F43</f>
        <v>34781</v>
      </c>
      <c r="H40" s="106">
        <v>0</v>
      </c>
      <c r="I40" s="106">
        <v>0</v>
      </c>
    </row>
    <row r="41" spans="1:9" ht="15.75" x14ac:dyDescent="0.2">
      <c r="A41" s="51" t="s">
        <v>102</v>
      </c>
      <c r="B41" s="81">
        <v>125</v>
      </c>
      <c r="C41" s="52">
        <v>2</v>
      </c>
      <c r="D41" s="52">
        <v>0</v>
      </c>
      <c r="E41" s="83" t="s">
        <v>162</v>
      </c>
      <c r="F41" s="54">
        <v>0</v>
      </c>
      <c r="G41" s="55">
        <f>Лист4!F44</f>
        <v>185785</v>
      </c>
      <c r="H41" s="103">
        <f t="shared" ref="H41:I44" si="3">H42</f>
        <v>188095</v>
      </c>
      <c r="I41" s="103">
        <f t="shared" si="3"/>
        <v>194875</v>
      </c>
    </row>
    <row r="42" spans="1:9" ht="15.75" x14ac:dyDescent="0.2">
      <c r="A42" s="56" t="s">
        <v>104</v>
      </c>
      <c r="B42" s="81">
        <v>125</v>
      </c>
      <c r="C42" s="57">
        <v>2</v>
      </c>
      <c r="D42" s="57">
        <v>3</v>
      </c>
      <c r="E42" s="84" t="s">
        <v>162</v>
      </c>
      <c r="F42" s="59">
        <v>0</v>
      </c>
      <c r="G42" s="55">
        <f>Лист4!F45</f>
        <v>185785</v>
      </c>
      <c r="H42" s="104">
        <f t="shared" si="3"/>
        <v>188095</v>
      </c>
      <c r="I42" s="104">
        <f t="shared" si="3"/>
        <v>194875</v>
      </c>
    </row>
    <row r="43" spans="1:9" ht="78.75" x14ac:dyDescent="0.2">
      <c r="A43" s="56" t="s">
        <v>240</v>
      </c>
      <c r="B43" s="81">
        <v>125</v>
      </c>
      <c r="C43" s="57">
        <v>2</v>
      </c>
      <c r="D43" s="57">
        <v>3</v>
      </c>
      <c r="E43" s="84" t="s">
        <v>242</v>
      </c>
      <c r="F43" s="59">
        <v>0</v>
      </c>
      <c r="G43" s="60">
        <f>G44</f>
        <v>185785</v>
      </c>
      <c r="H43" s="104">
        <f t="shared" si="3"/>
        <v>188095</v>
      </c>
      <c r="I43" s="104">
        <f t="shared" si="3"/>
        <v>194875</v>
      </c>
    </row>
    <row r="44" spans="1:9" ht="47.25" x14ac:dyDescent="0.2">
      <c r="A44" s="56" t="s">
        <v>247</v>
      </c>
      <c r="B44" s="81">
        <v>125</v>
      </c>
      <c r="C44" s="57">
        <v>2</v>
      </c>
      <c r="D44" s="57">
        <v>3</v>
      </c>
      <c r="E44" s="84" t="s">
        <v>249</v>
      </c>
      <c r="F44" s="59">
        <v>0</v>
      </c>
      <c r="G44" s="60">
        <f>G45</f>
        <v>185785</v>
      </c>
      <c r="H44" s="104">
        <f t="shared" si="3"/>
        <v>188095</v>
      </c>
      <c r="I44" s="104">
        <f t="shared" si="3"/>
        <v>194875</v>
      </c>
    </row>
    <row r="45" spans="1:9" ht="31.5" x14ac:dyDescent="0.2">
      <c r="A45" s="56" t="s">
        <v>248</v>
      </c>
      <c r="B45" s="81">
        <v>125</v>
      </c>
      <c r="C45" s="57">
        <v>2</v>
      </c>
      <c r="D45" s="57">
        <v>3</v>
      </c>
      <c r="E45" s="84" t="s">
        <v>250</v>
      </c>
      <c r="F45" s="59">
        <v>0</v>
      </c>
      <c r="G45" s="60">
        <f>G46+G49</f>
        <v>185785</v>
      </c>
      <c r="H45" s="104">
        <f>H46+H49</f>
        <v>188095</v>
      </c>
      <c r="I45" s="104">
        <f>I46+I49</f>
        <v>194875</v>
      </c>
    </row>
    <row r="46" spans="1:9" ht="31.5" x14ac:dyDescent="0.2">
      <c r="A46" s="56" t="s">
        <v>251</v>
      </c>
      <c r="B46" s="81">
        <v>125</v>
      </c>
      <c r="C46" s="57">
        <v>2</v>
      </c>
      <c r="D46" s="57">
        <v>3</v>
      </c>
      <c r="E46" s="84" t="s">
        <v>250</v>
      </c>
      <c r="F46" s="59">
        <v>120</v>
      </c>
      <c r="G46" s="60">
        <f>G47+G48</f>
        <v>184000</v>
      </c>
      <c r="H46" s="104">
        <f>H47+H48</f>
        <v>184000</v>
      </c>
      <c r="I46" s="104">
        <f>I47+I48</f>
        <v>184000</v>
      </c>
    </row>
    <row r="47" spans="1:9" ht="31.5" x14ac:dyDescent="0.2">
      <c r="A47" s="56" t="s">
        <v>201</v>
      </c>
      <c r="B47" s="81">
        <v>125</v>
      </c>
      <c r="C47" s="57">
        <v>2</v>
      </c>
      <c r="D47" s="57">
        <v>3</v>
      </c>
      <c r="E47" s="84" t="s">
        <v>250</v>
      </c>
      <c r="F47" s="59">
        <v>121</v>
      </c>
      <c r="G47" s="60">
        <v>141000</v>
      </c>
      <c r="H47" s="104">
        <v>141000</v>
      </c>
      <c r="I47" s="104">
        <v>141000</v>
      </c>
    </row>
    <row r="48" spans="1:9" ht="63" x14ac:dyDescent="0.2">
      <c r="A48" s="56" t="s">
        <v>233</v>
      </c>
      <c r="B48" s="81">
        <v>125</v>
      </c>
      <c r="C48" s="57">
        <v>2</v>
      </c>
      <c r="D48" s="57">
        <v>3</v>
      </c>
      <c r="E48" s="84" t="s">
        <v>250</v>
      </c>
      <c r="F48" s="59">
        <v>129</v>
      </c>
      <c r="G48" s="60">
        <v>43000</v>
      </c>
      <c r="H48" s="104">
        <v>43000</v>
      </c>
      <c r="I48" s="104">
        <v>43000</v>
      </c>
    </row>
    <row r="49" spans="1:21" ht="37.9" customHeight="1" x14ac:dyDescent="0.2">
      <c r="A49" s="56" t="s">
        <v>252</v>
      </c>
      <c r="B49" s="81">
        <v>125</v>
      </c>
      <c r="C49" s="57">
        <v>2</v>
      </c>
      <c r="D49" s="57">
        <v>3</v>
      </c>
      <c r="E49" s="84" t="s">
        <v>250</v>
      </c>
      <c r="F49" s="59">
        <v>240</v>
      </c>
      <c r="G49" s="55">
        <f>G50</f>
        <v>1785</v>
      </c>
      <c r="H49" s="104">
        <f>H50</f>
        <v>4095</v>
      </c>
      <c r="I49" s="104">
        <f>I50</f>
        <v>10875</v>
      </c>
    </row>
    <row r="50" spans="1:21" ht="31.5" x14ac:dyDescent="0.2">
      <c r="A50" s="56" t="s">
        <v>235</v>
      </c>
      <c r="B50" s="81">
        <v>125</v>
      </c>
      <c r="C50" s="57">
        <v>2</v>
      </c>
      <c r="D50" s="57">
        <v>3</v>
      </c>
      <c r="E50" s="84" t="s">
        <v>250</v>
      </c>
      <c r="F50" s="59">
        <v>244</v>
      </c>
      <c r="G50" s="55">
        <f>Лист4!F50</f>
        <v>1785</v>
      </c>
      <c r="H50" s="104">
        <f>Лист4!G50</f>
        <v>4095</v>
      </c>
      <c r="I50" s="104">
        <f>Лист4!H50</f>
        <v>10875</v>
      </c>
    </row>
    <row r="51" spans="1:21" ht="31.5" x14ac:dyDescent="0.2">
      <c r="A51" s="51" t="s">
        <v>136</v>
      </c>
      <c r="B51" s="81">
        <v>125</v>
      </c>
      <c r="C51" s="52">
        <v>3</v>
      </c>
      <c r="D51" s="52">
        <v>0</v>
      </c>
      <c r="E51" s="83" t="s">
        <v>162</v>
      </c>
      <c r="F51" s="54">
        <v>0</v>
      </c>
      <c r="G51" s="55">
        <f>Лист4!F51</f>
        <v>775600</v>
      </c>
      <c r="H51" s="104">
        <f>Лист4!G51</f>
        <v>775600</v>
      </c>
      <c r="I51" s="104">
        <f>Лист4!H51</f>
        <v>775600</v>
      </c>
    </row>
    <row r="52" spans="1:21" ht="15.75" x14ac:dyDescent="0.2">
      <c r="A52" s="51" t="s">
        <v>151</v>
      </c>
      <c r="B52" s="81">
        <v>125</v>
      </c>
      <c r="C52" s="52">
        <v>3</v>
      </c>
      <c r="D52" s="52">
        <v>4</v>
      </c>
      <c r="E52" s="83" t="s">
        <v>162</v>
      </c>
      <c r="F52" s="54">
        <v>0</v>
      </c>
      <c r="G52" s="55">
        <f>Лист4!F52</f>
        <v>7600</v>
      </c>
      <c r="H52" s="104">
        <f>H53</f>
        <v>7600</v>
      </c>
      <c r="I52" s="104">
        <f>I53</f>
        <v>7600</v>
      </c>
    </row>
    <row r="53" spans="1:21" ht="66" customHeight="1" x14ac:dyDescent="0.2">
      <c r="A53" s="56" t="s">
        <v>240</v>
      </c>
      <c r="B53" s="81">
        <v>125</v>
      </c>
      <c r="C53" s="57">
        <v>3</v>
      </c>
      <c r="D53" s="57">
        <v>4</v>
      </c>
      <c r="E53" s="58">
        <v>5600000000</v>
      </c>
      <c r="F53" s="59">
        <v>0</v>
      </c>
      <c r="G53" s="55">
        <f>Лист4!F53</f>
        <v>7600</v>
      </c>
      <c r="H53" s="104">
        <f>H55</f>
        <v>7600</v>
      </c>
      <c r="I53" s="104">
        <f>I55</f>
        <v>7600</v>
      </c>
    </row>
    <row r="54" spans="1:21" ht="47.25" x14ac:dyDescent="0.2">
      <c r="A54" s="56" t="s">
        <v>247</v>
      </c>
      <c r="B54" s="81">
        <v>125</v>
      </c>
      <c r="C54" s="57">
        <v>3</v>
      </c>
      <c r="D54" s="57">
        <v>4</v>
      </c>
      <c r="E54" s="58">
        <v>5620000000</v>
      </c>
      <c r="F54" s="59">
        <v>0</v>
      </c>
      <c r="G54" s="55">
        <f>G55</f>
        <v>7600</v>
      </c>
      <c r="H54" s="104">
        <f>H55</f>
        <v>7600</v>
      </c>
      <c r="I54" s="104">
        <f>I55</f>
        <v>7600</v>
      </c>
    </row>
    <row r="55" spans="1:21" ht="78.75" x14ac:dyDescent="0.2">
      <c r="A55" s="56" t="s">
        <v>254</v>
      </c>
      <c r="B55" s="81">
        <v>125</v>
      </c>
      <c r="C55" s="57">
        <v>3</v>
      </c>
      <c r="D55" s="57">
        <v>4</v>
      </c>
      <c r="E55" s="58">
        <v>5620059302</v>
      </c>
      <c r="F55" s="59">
        <v>0</v>
      </c>
      <c r="G55" s="55">
        <f>Лист4!F55</f>
        <v>7600</v>
      </c>
      <c r="H55" s="104">
        <f>Лист4!G55</f>
        <v>7600</v>
      </c>
      <c r="I55" s="104">
        <f>Лист4!H55</f>
        <v>7600</v>
      </c>
    </row>
    <row r="56" spans="1:21" ht="39" customHeight="1" x14ac:dyDescent="0.2">
      <c r="A56" s="56" t="s">
        <v>252</v>
      </c>
      <c r="B56" s="81">
        <v>125</v>
      </c>
      <c r="C56" s="57">
        <v>3</v>
      </c>
      <c r="D56" s="57">
        <v>4</v>
      </c>
      <c r="E56" s="58">
        <v>5620059302</v>
      </c>
      <c r="F56" s="59">
        <v>240</v>
      </c>
      <c r="G56" s="55">
        <f>Лист4!F56</f>
        <v>7600</v>
      </c>
      <c r="H56" s="104">
        <f>Лист4!G56</f>
        <v>7600</v>
      </c>
      <c r="I56" s="104">
        <f>Лист4!H56</f>
        <v>7600</v>
      </c>
    </row>
    <row r="57" spans="1:21" ht="31.5" x14ac:dyDescent="0.2">
      <c r="A57" s="56" t="s">
        <v>235</v>
      </c>
      <c r="B57" s="81">
        <v>125</v>
      </c>
      <c r="C57" s="57">
        <v>3</v>
      </c>
      <c r="D57" s="57">
        <v>4</v>
      </c>
      <c r="E57" s="58">
        <v>5620059302</v>
      </c>
      <c r="F57" s="59">
        <v>244</v>
      </c>
      <c r="G57" s="55">
        <f>Лист4!F56</f>
        <v>7600</v>
      </c>
      <c r="H57" s="104">
        <f>Лист4!G56</f>
        <v>7600</v>
      </c>
      <c r="I57" s="104">
        <f>Лист4!H56</f>
        <v>7600</v>
      </c>
    </row>
    <row r="58" spans="1:21" ht="15.75" x14ac:dyDescent="0.2">
      <c r="A58" s="51" t="s">
        <v>108</v>
      </c>
      <c r="B58" s="105">
        <v>125</v>
      </c>
      <c r="C58" s="52">
        <v>3</v>
      </c>
      <c r="D58" s="52">
        <v>10</v>
      </c>
      <c r="E58" s="83" t="s">
        <v>162</v>
      </c>
      <c r="F58" s="54">
        <v>0</v>
      </c>
      <c r="G58" s="55">
        <f>Лист4!F57</f>
        <v>750000</v>
      </c>
      <c r="H58" s="103">
        <f>H59</f>
        <v>750000</v>
      </c>
      <c r="I58" s="103">
        <f>I59</f>
        <v>750000</v>
      </c>
    </row>
    <row r="59" spans="1:21" ht="78.75" x14ac:dyDescent="0.2">
      <c r="A59" s="56" t="s">
        <v>240</v>
      </c>
      <c r="B59" s="81">
        <v>125</v>
      </c>
      <c r="C59" s="57">
        <v>3</v>
      </c>
      <c r="D59" s="57">
        <v>10</v>
      </c>
      <c r="E59" s="58">
        <v>5600000000</v>
      </c>
      <c r="F59" s="59">
        <v>0</v>
      </c>
      <c r="G59" s="55">
        <f>Лист4!F58</f>
        <v>750000</v>
      </c>
      <c r="H59" s="104">
        <f>H61</f>
        <v>750000</v>
      </c>
      <c r="I59" s="104">
        <f>I61</f>
        <v>750000</v>
      </c>
      <c r="U59" s="56"/>
    </row>
    <row r="60" spans="1:21" ht="47.25" x14ac:dyDescent="0.2">
      <c r="A60" s="56" t="s">
        <v>255</v>
      </c>
      <c r="B60" s="81">
        <v>125</v>
      </c>
      <c r="C60" s="57">
        <v>3</v>
      </c>
      <c r="D60" s="57">
        <v>10</v>
      </c>
      <c r="E60" s="58">
        <v>5630000000</v>
      </c>
      <c r="F60" s="59">
        <v>0</v>
      </c>
      <c r="G60" s="55">
        <f>G61</f>
        <v>750000</v>
      </c>
      <c r="H60" s="104">
        <f>H61</f>
        <v>750000</v>
      </c>
      <c r="I60" s="104">
        <f>I61</f>
        <v>750000</v>
      </c>
      <c r="U60" s="129"/>
    </row>
    <row r="61" spans="1:21" ht="47.25" x14ac:dyDescent="0.2">
      <c r="A61" s="56" t="s">
        <v>256</v>
      </c>
      <c r="B61" s="81">
        <v>125</v>
      </c>
      <c r="C61" s="57">
        <v>3</v>
      </c>
      <c r="D61" s="57">
        <v>10</v>
      </c>
      <c r="E61" s="58">
        <v>5630095020</v>
      </c>
      <c r="F61" s="59">
        <v>0</v>
      </c>
      <c r="G61" s="55">
        <f>Лист4!F60</f>
        <v>750000</v>
      </c>
      <c r="H61" s="104">
        <f>Лист4!G60</f>
        <v>750000</v>
      </c>
      <c r="I61" s="104">
        <f>Лист4!H60</f>
        <v>750000</v>
      </c>
    </row>
    <row r="62" spans="1:21" ht="31.5" x14ac:dyDescent="0.2">
      <c r="A62" s="56" t="s">
        <v>252</v>
      </c>
      <c r="B62" s="81">
        <v>125</v>
      </c>
      <c r="C62" s="57">
        <v>3</v>
      </c>
      <c r="D62" s="57">
        <v>10</v>
      </c>
      <c r="E62" s="58">
        <v>5630095020</v>
      </c>
      <c r="F62" s="59">
        <v>240</v>
      </c>
      <c r="G62" s="55">
        <f>Лист4!F61</f>
        <v>750000</v>
      </c>
      <c r="H62" s="104">
        <f>Лист4!G61</f>
        <v>750000</v>
      </c>
      <c r="I62" s="104">
        <f>Лист4!H61</f>
        <v>750000</v>
      </c>
    </row>
    <row r="63" spans="1:21" ht="31.5" x14ac:dyDescent="0.2">
      <c r="A63" s="56" t="s">
        <v>235</v>
      </c>
      <c r="B63" s="81">
        <v>125</v>
      </c>
      <c r="C63" s="57">
        <v>3</v>
      </c>
      <c r="D63" s="57">
        <v>10</v>
      </c>
      <c r="E63" s="58">
        <v>770020010</v>
      </c>
      <c r="F63" s="59">
        <v>244</v>
      </c>
      <c r="G63" s="55">
        <f>Лист4!F61</f>
        <v>750000</v>
      </c>
      <c r="H63" s="104">
        <f>Лист4!G61</f>
        <v>750000</v>
      </c>
      <c r="I63" s="104">
        <f>Лист4!H61</f>
        <v>750000</v>
      </c>
      <c r="J63">
        <f>+J104++J102</f>
        <v>0</v>
      </c>
    </row>
    <row r="64" spans="1:21" ht="31.5" x14ac:dyDescent="0.2">
      <c r="A64" s="51" t="s">
        <v>202</v>
      </c>
      <c r="B64" s="105">
        <v>125</v>
      </c>
      <c r="C64" s="52">
        <v>3</v>
      </c>
      <c r="D64" s="52">
        <v>14</v>
      </c>
      <c r="E64" s="83" t="s">
        <v>162</v>
      </c>
      <c r="F64" s="54">
        <v>0</v>
      </c>
      <c r="G64" s="55">
        <f>G65</f>
        <v>18000</v>
      </c>
      <c r="H64" s="103">
        <f>H65</f>
        <v>18000</v>
      </c>
      <c r="I64" s="103">
        <f>I65</f>
        <v>18000</v>
      </c>
    </row>
    <row r="65" spans="1:9" ht="68.25" customHeight="1" x14ac:dyDescent="0.2">
      <c r="A65" s="56" t="s">
        <v>240</v>
      </c>
      <c r="B65" s="81">
        <v>125</v>
      </c>
      <c r="C65" s="57">
        <v>3</v>
      </c>
      <c r="D65" s="57">
        <v>14</v>
      </c>
      <c r="E65" s="58">
        <v>5600000000</v>
      </c>
      <c r="F65" s="59">
        <v>0</v>
      </c>
      <c r="G65" s="60">
        <f>G67</f>
        <v>18000</v>
      </c>
      <c r="H65" s="104">
        <f>H67</f>
        <v>18000</v>
      </c>
      <c r="I65" s="104">
        <f>I67</f>
        <v>18000</v>
      </c>
    </row>
    <row r="66" spans="1:9" ht="47.25" x14ac:dyDescent="0.2">
      <c r="A66" s="56" t="s">
        <v>257</v>
      </c>
      <c r="B66" s="81">
        <v>125</v>
      </c>
      <c r="C66" s="57">
        <v>3</v>
      </c>
      <c r="D66" s="57">
        <v>14</v>
      </c>
      <c r="E66" s="58">
        <v>5640000000</v>
      </c>
      <c r="F66" s="59">
        <v>0</v>
      </c>
      <c r="G66" s="60">
        <f>G67</f>
        <v>18000</v>
      </c>
      <c r="H66" s="104">
        <f>H67</f>
        <v>18000</v>
      </c>
      <c r="I66" s="104">
        <f>I67</f>
        <v>18000</v>
      </c>
    </row>
    <row r="67" spans="1:9" ht="15.75" x14ac:dyDescent="0.2">
      <c r="A67" s="56" t="s">
        <v>196</v>
      </c>
      <c r="B67" s="81">
        <v>125</v>
      </c>
      <c r="C67" s="57">
        <v>3</v>
      </c>
      <c r="D67" s="57">
        <v>14</v>
      </c>
      <c r="E67" s="58">
        <v>5640020040</v>
      </c>
      <c r="F67" s="59">
        <v>0</v>
      </c>
      <c r="G67" s="60">
        <f>G69</f>
        <v>18000</v>
      </c>
      <c r="H67" s="104">
        <f>Лист4!G65</f>
        <v>18000</v>
      </c>
      <c r="I67" s="104">
        <f>I69</f>
        <v>18000</v>
      </c>
    </row>
    <row r="68" spans="1:9" ht="31.5" x14ac:dyDescent="0.2">
      <c r="A68" s="56" t="s">
        <v>252</v>
      </c>
      <c r="B68" s="81">
        <v>125</v>
      </c>
      <c r="C68" s="57">
        <v>3</v>
      </c>
      <c r="D68" s="57">
        <v>14</v>
      </c>
      <c r="E68" s="58">
        <v>5640020040</v>
      </c>
      <c r="F68" s="59">
        <v>240</v>
      </c>
      <c r="G68" s="60">
        <f>Лист4!F66</f>
        <v>18000</v>
      </c>
      <c r="H68" s="104">
        <f>Лист4!G66</f>
        <v>18000</v>
      </c>
      <c r="I68" s="104">
        <f>Лист4!H66</f>
        <v>18000</v>
      </c>
    </row>
    <row r="69" spans="1:9" ht="31.5" x14ac:dyDescent="0.2">
      <c r="A69" s="56" t="s">
        <v>235</v>
      </c>
      <c r="B69" s="81">
        <v>125</v>
      </c>
      <c r="C69" s="57">
        <v>3</v>
      </c>
      <c r="D69" s="57">
        <v>14</v>
      </c>
      <c r="E69" s="58">
        <v>5640020040</v>
      </c>
      <c r="F69" s="59">
        <v>244</v>
      </c>
      <c r="G69" s="60">
        <f>Лист4!F66</f>
        <v>18000</v>
      </c>
      <c r="H69" s="104">
        <f>Лист4!G66</f>
        <v>18000</v>
      </c>
      <c r="I69" s="104">
        <f>Лист4!H66</f>
        <v>18000</v>
      </c>
    </row>
    <row r="70" spans="1:9" ht="15.75" x14ac:dyDescent="0.2">
      <c r="A70" s="51" t="s">
        <v>143</v>
      </c>
      <c r="B70" s="81">
        <v>125</v>
      </c>
      <c r="C70" s="52">
        <v>4</v>
      </c>
      <c r="D70" s="52">
        <v>0</v>
      </c>
      <c r="E70" s="83" t="s">
        <v>163</v>
      </c>
      <c r="F70" s="54">
        <v>0</v>
      </c>
      <c r="G70" s="91">
        <f>Лист4!F67</f>
        <v>2649509.02</v>
      </c>
      <c r="H70" s="103">
        <f>H71</f>
        <v>2767100</v>
      </c>
      <c r="I70" s="103">
        <f>I71</f>
        <v>2856200</v>
      </c>
    </row>
    <row r="71" spans="1:9" ht="15.75" x14ac:dyDescent="0.2">
      <c r="A71" s="51" t="s">
        <v>164</v>
      </c>
      <c r="B71" s="81">
        <v>125</v>
      </c>
      <c r="C71" s="52">
        <v>4</v>
      </c>
      <c r="D71" s="52">
        <v>9</v>
      </c>
      <c r="E71" s="83" t="s">
        <v>163</v>
      </c>
      <c r="F71" s="54">
        <v>0</v>
      </c>
      <c r="G71" s="91">
        <f>Лист4!F68</f>
        <v>2649509.02</v>
      </c>
      <c r="H71" s="104">
        <f>H72</f>
        <v>2767100</v>
      </c>
      <c r="I71" s="104">
        <f>I72</f>
        <v>2856200</v>
      </c>
    </row>
    <row r="72" spans="1:9" ht="66.75" customHeight="1" x14ac:dyDescent="0.2">
      <c r="A72" s="56" t="s">
        <v>240</v>
      </c>
      <c r="B72" s="81">
        <v>125</v>
      </c>
      <c r="C72" s="57">
        <v>4</v>
      </c>
      <c r="D72" s="57">
        <v>9</v>
      </c>
      <c r="E72" s="58">
        <v>5600000000</v>
      </c>
      <c r="F72" s="59">
        <v>0</v>
      </c>
      <c r="G72" s="107">
        <f>Лист4!F69</f>
        <v>2649509.02</v>
      </c>
      <c r="H72" s="104">
        <f>H74</f>
        <v>2767100</v>
      </c>
      <c r="I72" s="104">
        <f>I74</f>
        <v>2856200</v>
      </c>
    </row>
    <row r="73" spans="1:9" ht="47.25" x14ac:dyDescent="0.2">
      <c r="A73" s="56" t="s">
        <v>258</v>
      </c>
      <c r="B73" s="81">
        <v>125</v>
      </c>
      <c r="C73" s="57">
        <v>4</v>
      </c>
      <c r="D73" s="57">
        <v>9</v>
      </c>
      <c r="E73" s="58">
        <v>5650000000</v>
      </c>
      <c r="F73" s="59">
        <v>0</v>
      </c>
      <c r="G73" s="107">
        <f>G74</f>
        <v>2649509.02</v>
      </c>
      <c r="H73" s="104">
        <f>H74</f>
        <v>2767100</v>
      </c>
      <c r="I73" s="104">
        <f>I74</f>
        <v>2856200</v>
      </c>
    </row>
    <row r="74" spans="1:9" ht="47.25" x14ac:dyDescent="0.2">
      <c r="A74" s="56" t="s">
        <v>236</v>
      </c>
      <c r="B74" s="81">
        <v>125</v>
      </c>
      <c r="C74" s="57">
        <v>4</v>
      </c>
      <c r="D74" s="57">
        <v>9</v>
      </c>
      <c r="E74" s="58">
        <v>5650095280</v>
      </c>
      <c r="F74" s="59">
        <v>0</v>
      </c>
      <c r="G74" s="107">
        <f>Лист4!F71</f>
        <v>2649509.02</v>
      </c>
      <c r="H74" s="104">
        <f>Лист4!G71</f>
        <v>2767100</v>
      </c>
      <c r="I74" s="104">
        <f>Лист4!H71</f>
        <v>2856200</v>
      </c>
    </row>
    <row r="75" spans="1:9" ht="31.5" x14ac:dyDescent="0.2">
      <c r="A75" s="56" t="s">
        <v>252</v>
      </c>
      <c r="B75" s="81">
        <v>125</v>
      </c>
      <c r="C75" s="57">
        <v>4</v>
      </c>
      <c r="D75" s="57">
        <v>9</v>
      </c>
      <c r="E75" s="58">
        <v>5650095280</v>
      </c>
      <c r="F75" s="59">
        <v>240</v>
      </c>
      <c r="G75" s="107">
        <f>Лист4!F72</f>
        <v>2649509.02</v>
      </c>
      <c r="H75" s="104">
        <f>Лист4!G72</f>
        <v>2767100</v>
      </c>
      <c r="I75" s="104">
        <f>Лист4!H72</f>
        <v>2856200</v>
      </c>
    </row>
    <row r="76" spans="1:9" ht="31.5" x14ac:dyDescent="0.2">
      <c r="A76" s="56" t="s">
        <v>235</v>
      </c>
      <c r="B76" s="81">
        <v>125</v>
      </c>
      <c r="C76" s="57">
        <v>4</v>
      </c>
      <c r="D76" s="57">
        <v>9</v>
      </c>
      <c r="E76" s="58">
        <v>5650095280</v>
      </c>
      <c r="F76" s="59">
        <v>244</v>
      </c>
      <c r="G76" s="107">
        <f>Лист4!F72</f>
        <v>2649509.02</v>
      </c>
      <c r="H76" s="104">
        <f>Лист4!G72</f>
        <v>2767100</v>
      </c>
      <c r="I76" s="104">
        <f>Лист4!H72</f>
        <v>2856200</v>
      </c>
    </row>
    <row r="77" spans="1:9" ht="15.75" x14ac:dyDescent="0.2">
      <c r="A77" s="51" t="s">
        <v>110</v>
      </c>
      <c r="B77" s="81">
        <v>125</v>
      </c>
      <c r="C77" s="52">
        <v>5</v>
      </c>
      <c r="D77" s="52">
        <v>0</v>
      </c>
      <c r="E77" s="83" t="s">
        <v>162</v>
      </c>
      <c r="F77" s="54">
        <v>0</v>
      </c>
      <c r="G77" s="91">
        <f>Лист4!F73</f>
        <v>436298.55</v>
      </c>
      <c r="H77" s="103">
        <f>Лист4!G73</f>
        <v>369227</v>
      </c>
      <c r="I77" s="103">
        <f>Лист4!H73</f>
        <v>180932</v>
      </c>
    </row>
    <row r="78" spans="1:9" ht="15.75" x14ac:dyDescent="0.2">
      <c r="A78" s="51" t="s">
        <v>203</v>
      </c>
      <c r="B78" s="105">
        <v>125</v>
      </c>
      <c r="C78" s="52">
        <v>5</v>
      </c>
      <c r="D78" s="52">
        <v>1</v>
      </c>
      <c r="E78" s="83" t="s">
        <v>162</v>
      </c>
      <c r="F78" s="54">
        <v>0</v>
      </c>
      <c r="G78" s="55">
        <f t="shared" ref="G78:I79" si="4">G79</f>
        <v>70000</v>
      </c>
      <c r="H78" s="103">
        <f t="shared" si="4"/>
        <v>75000</v>
      </c>
      <c r="I78" s="103">
        <f t="shared" si="4"/>
        <v>80000</v>
      </c>
    </row>
    <row r="79" spans="1:9" ht="31.5" x14ac:dyDescent="0.2">
      <c r="A79" s="56" t="s">
        <v>195</v>
      </c>
      <c r="B79" s="81">
        <v>125</v>
      </c>
      <c r="C79" s="57">
        <v>5</v>
      </c>
      <c r="D79" s="57">
        <v>1</v>
      </c>
      <c r="E79" s="84" t="s">
        <v>191</v>
      </c>
      <c r="F79" s="59">
        <v>0</v>
      </c>
      <c r="G79" s="60">
        <f t="shared" si="4"/>
        <v>70000</v>
      </c>
      <c r="H79" s="104">
        <f t="shared" si="4"/>
        <v>75000</v>
      </c>
      <c r="I79" s="104">
        <f t="shared" si="4"/>
        <v>80000</v>
      </c>
    </row>
    <row r="80" spans="1:9" ht="63" x14ac:dyDescent="0.2">
      <c r="A80" s="56" t="s">
        <v>190</v>
      </c>
      <c r="B80" s="81">
        <v>125</v>
      </c>
      <c r="C80" s="57">
        <v>5</v>
      </c>
      <c r="D80" s="57">
        <v>1</v>
      </c>
      <c r="E80" s="84" t="s">
        <v>192</v>
      </c>
      <c r="F80" s="59">
        <v>0</v>
      </c>
      <c r="G80" s="60">
        <f>G82</f>
        <v>70000</v>
      </c>
      <c r="H80" s="104">
        <f>Лист4!G76</f>
        <v>75000</v>
      </c>
      <c r="I80" s="104">
        <f>Лист4!H76</f>
        <v>80000</v>
      </c>
    </row>
    <row r="81" spans="1:9" ht="31.5" x14ac:dyDescent="0.2">
      <c r="A81" s="56" t="s">
        <v>252</v>
      </c>
      <c r="B81" s="81">
        <v>15</v>
      </c>
      <c r="C81" s="57">
        <v>5</v>
      </c>
      <c r="D81" s="57">
        <v>1</v>
      </c>
      <c r="E81" s="84" t="s">
        <v>192</v>
      </c>
      <c r="F81" s="59">
        <v>240</v>
      </c>
      <c r="G81" s="60">
        <f>Лист4!F77</f>
        <v>70000</v>
      </c>
      <c r="H81" s="104">
        <f>Лист4!G77</f>
        <v>75000</v>
      </c>
      <c r="I81" s="104">
        <f>Лист4!H77</f>
        <v>80000</v>
      </c>
    </row>
    <row r="82" spans="1:9" ht="31.5" x14ac:dyDescent="0.2">
      <c r="A82" s="56" t="s">
        <v>235</v>
      </c>
      <c r="B82" s="81">
        <v>125</v>
      </c>
      <c r="C82" s="52">
        <v>5</v>
      </c>
      <c r="D82" s="52">
        <v>1</v>
      </c>
      <c r="E82" s="83" t="s">
        <v>192</v>
      </c>
      <c r="F82" s="54">
        <v>244</v>
      </c>
      <c r="G82" s="55">
        <f>Лист4!F74</f>
        <v>70000</v>
      </c>
      <c r="H82" s="104">
        <f>Лист4!G77</f>
        <v>75000</v>
      </c>
      <c r="I82" s="104">
        <f>Лист4!H77</f>
        <v>80000</v>
      </c>
    </row>
    <row r="83" spans="1:9" ht="15.75" x14ac:dyDescent="0.2">
      <c r="A83" s="51" t="s">
        <v>112</v>
      </c>
      <c r="B83" s="105">
        <v>125</v>
      </c>
      <c r="C83" s="52">
        <v>5</v>
      </c>
      <c r="D83" s="52">
        <v>3</v>
      </c>
      <c r="E83" s="83" t="s">
        <v>162</v>
      </c>
      <c r="F83" s="54">
        <v>0</v>
      </c>
      <c r="G83" s="91">
        <f>Лист4!F78</f>
        <v>366298.55</v>
      </c>
      <c r="H83" s="103">
        <f>H84</f>
        <v>294227</v>
      </c>
      <c r="I83" s="103">
        <f>I84</f>
        <v>100932</v>
      </c>
    </row>
    <row r="84" spans="1:9" ht="66" customHeight="1" x14ac:dyDescent="0.2">
      <c r="A84" s="56" t="s">
        <v>240</v>
      </c>
      <c r="B84" s="81">
        <v>125</v>
      </c>
      <c r="C84" s="57">
        <v>5</v>
      </c>
      <c r="D84" s="57">
        <v>3</v>
      </c>
      <c r="E84" s="58">
        <v>5600000000</v>
      </c>
      <c r="F84" s="59">
        <v>0</v>
      </c>
      <c r="G84" s="91">
        <f>Лист4!F79</f>
        <v>366298.55</v>
      </c>
      <c r="H84" s="104">
        <f>H86</f>
        <v>294227</v>
      </c>
      <c r="I84" s="104">
        <f>I86</f>
        <v>100932</v>
      </c>
    </row>
    <row r="85" spans="1:9" ht="31.5" x14ac:dyDescent="0.2">
      <c r="A85" s="56" t="s">
        <v>259</v>
      </c>
      <c r="B85" s="81">
        <v>125</v>
      </c>
      <c r="C85" s="57">
        <v>5</v>
      </c>
      <c r="D85" s="57">
        <v>3</v>
      </c>
      <c r="E85" s="58">
        <v>5660000000</v>
      </c>
      <c r="F85" s="59">
        <v>0</v>
      </c>
      <c r="G85" s="91">
        <f>G86</f>
        <v>366298.55</v>
      </c>
      <c r="H85" s="104">
        <f>H86</f>
        <v>294227</v>
      </c>
      <c r="I85" s="104">
        <f>I86</f>
        <v>100932</v>
      </c>
    </row>
    <row r="86" spans="1:9" ht="47.25" x14ac:dyDescent="0.2">
      <c r="A86" s="56" t="s">
        <v>260</v>
      </c>
      <c r="B86" s="81">
        <v>125</v>
      </c>
      <c r="C86" s="57">
        <v>5</v>
      </c>
      <c r="D86" s="57">
        <v>3</v>
      </c>
      <c r="E86" s="58">
        <v>566095310</v>
      </c>
      <c r="F86" s="59">
        <v>0</v>
      </c>
      <c r="G86" s="91">
        <f>Лист4!F81</f>
        <v>366298.55</v>
      </c>
      <c r="H86" s="104">
        <f>H88</f>
        <v>294227</v>
      </c>
      <c r="I86" s="104">
        <f>I88</f>
        <v>100932</v>
      </c>
    </row>
    <row r="87" spans="1:9" ht="31.5" x14ac:dyDescent="0.2">
      <c r="A87" s="56" t="s">
        <v>252</v>
      </c>
      <c r="B87" s="81">
        <v>125</v>
      </c>
      <c r="C87" s="57">
        <v>5</v>
      </c>
      <c r="D87" s="57">
        <v>3</v>
      </c>
      <c r="E87" s="58">
        <v>566095310</v>
      </c>
      <c r="F87" s="59">
        <v>240</v>
      </c>
      <c r="G87" s="91">
        <f>Лист4!F82</f>
        <v>366298.55</v>
      </c>
      <c r="H87" s="104">
        <f>Лист4!G82</f>
        <v>294227</v>
      </c>
      <c r="I87" s="104">
        <f>Лист4!H82</f>
        <v>100932</v>
      </c>
    </row>
    <row r="88" spans="1:9" ht="31.5" x14ac:dyDescent="0.2">
      <c r="A88" s="56" t="s">
        <v>235</v>
      </c>
      <c r="B88" s="81">
        <v>125</v>
      </c>
      <c r="C88" s="57">
        <v>5</v>
      </c>
      <c r="D88" s="57">
        <v>3</v>
      </c>
      <c r="E88" s="58">
        <v>7700090090</v>
      </c>
      <c r="F88" s="59">
        <v>244</v>
      </c>
      <c r="G88" s="91">
        <f>Лист4!F82</f>
        <v>366298.55</v>
      </c>
      <c r="H88" s="104">
        <f>Лист4!G82</f>
        <v>294227</v>
      </c>
      <c r="I88" s="104">
        <f>Лист4!H82</f>
        <v>100932</v>
      </c>
    </row>
    <row r="89" spans="1:9" ht="15.75" x14ac:dyDescent="0.2">
      <c r="A89" s="61" t="s">
        <v>231</v>
      </c>
      <c r="B89" s="81">
        <v>125</v>
      </c>
      <c r="C89" s="52">
        <v>8</v>
      </c>
      <c r="D89" s="52">
        <v>0</v>
      </c>
      <c r="E89" s="83" t="s">
        <v>162</v>
      </c>
      <c r="F89" s="54">
        <v>0</v>
      </c>
      <c r="G89" s="55">
        <f>Лист4!F83</f>
        <v>4205213</v>
      </c>
      <c r="H89" s="103">
        <f>H90</f>
        <v>4083013</v>
      </c>
      <c r="I89" s="103">
        <f>I90</f>
        <v>4068800</v>
      </c>
    </row>
    <row r="90" spans="1:9" ht="15.75" x14ac:dyDescent="0.2">
      <c r="A90" s="56" t="s">
        <v>115</v>
      </c>
      <c r="B90" s="81">
        <v>125</v>
      </c>
      <c r="C90" s="57">
        <v>8</v>
      </c>
      <c r="D90" s="57">
        <v>1</v>
      </c>
      <c r="E90" s="84" t="s">
        <v>162</v>
      </c>
      <c r="F90" s="59">
        <v>0</v>
      </c>
      <c r="G90" s="55">
        <f>Лист4!F84</f>
        <v>4205213</v>
      </c>
      <c r="H90" s="104">
        <f>H91</f>
        <v>4083013</v>
      </c>
      <c r="I90" s="104">
        <f>I91</f>
        <v>4068800</v>
      </c>
    </row>
    <row r="91" spans="1:9" ht="63" customHeight="1" x14ac:dyDescent="0.2">
      <c r="A91" s="56" t="s">
        <v>240</v>
      </c>
      <c r="B91" s="81">
        <v>125</v>
      </c>
      <c r="C91" s="57">
        <v>8</v>
      </c>
      <c r="D91" s="57">
        <v>1</v>
      </c>
      <c r="E91" s="58">
        <v>5600000000</v>
      </c>
      <c r="F91" s="59">
        <v>0</v>
      </c>
      <c r="G91" s="55">
        <f>Лист4!F85</f>
        <v>4205213</v>
      </c>
      <c r="H91" s="104">
        <f>Лист4!G85</f>
        <v>4083013</v>
      </c>
      <c r="I91" s="104">
        <f>Лист4!H85</f>
        <v>4068800</v>
      </c>
    </row>
    <row r="92" spans="1:9" ht="31.5" x14ac:dyDescent="0.2">
      <c r="A92" s="56" t="s">
        <v>261</v>
      </c>
      <c r="B92" s="81">
        <v>125</v>
      </c>
      <c r="C92" s="57">
        <v>8</v>
      </c>
      <c r="D92" s="57">
        <v>1</v>
      </c>
      <c r="E92" s="58">
        <v>5670000000</v>
      </c>
      <c r="F92" s="59">
        <v>0</v>
      </c>
      <c r="G92" s="55">
        <f>G93</f>
        <v>4205213</v>
      </c>
      <c r="H92" s="104">
        <f>H93</f>
        <v>4083013</v>
      </c>
      <c r="I92" s="104">
        <f>I93</f>
        <v>4068800</v>
      </c>
    </row>
    <row r="93" spans="1:9" ht="47.25" x14ac:dyDescent="0.2">
      <c r="A93" s="56" t="s">
        <v>262</v>
      </c>
      <c r="B93" s="81">
        <v>125</v>
      </c>
      <c r="C93" s="57">
        <v>8</v>
      </c>
      <c r="D93" s="57">
        <v>1</v>
      </c>
      <c r="E93" s="58">
        <v>5670095220</v>
      </c>
      <c r="F93" s="59">
        <v>0</v>
      </c>
      <c r="G93" s="55">
        <f>Лист4!F86</f>
        <v>4205213</v>
      </c>
      <c r="H93" s="104">
        <f>Лист4!G86</f>
        <v>4083013</v>
      </c>
      <c r="I93" s="104">
        <f>Лист4!H86</f>
        <v>4068800</v>
      </c>
    </row>
    <row r="94" spans="1:9" ht="37.9" customHeight="1" x14ac:dyDescent="0.2">
      <c r="A94" s="56" t="s">
        <v>252</v>
      </c>
      <c r="B94" s="81">
        <v>125</v>
      </c>
      <c r="C94" s="57">
        <v>8</v>
      </c>
      <c r="D94" s="57">
        <v>1</v>
      </c>
      <c r="E94" s="58">
        <v>5670095220</v>
      </c>
      <c r="F94" s="59">
        <v>240</v>
      </c>
      <c r="G94" s="55">
        <f>Лист4!F87</f>
        <v>1064613</v>
      </c>
      <c r="H94" s="104">
        <f>Лист4!G87</f>
        <v>942413</v>
      </c>
      <c r="I94" s="104">
        <f>Лист4!H87</f>
        <v>928200</v>
      </c>
    </row>
    <row r="95" spans="1:9" ht="31.5" x14ac:dyDescent="0.2">
      <c r="A95" s="56" t="s">
        <v>235</v>
      </c>
      <c r="B95" s="81">
        <v>125</v>
      </c>
      <c r="C95" s="57">
        <v>8</v>
      </c>
      <c r="D95" s="57">
        <v>1</v>
      </c>
      <c r="E95" s="58">
        <v>5670095220</v>
      </c>
      <c r="F95" s="59">
        <v>244</v>
      </c>
      <c r="G95" s="55">
        <f>Лист4!F88</f>
        <v>1064613</v>
      </c>
      <c r="H95" s="104">
        <f>Лист4!G88</f>
        <v>942413</v>
      </c>
      <c r="I95" s="104">
        <f>Лист4!H88</f>
        <v>928200</v>
      </c>
    </row>
    <row r="96" spans="1:9" ht="66" customHeight="1" x14ac:dyDescent="0.2">
      <c r="A96" s="56" t="s">
        <v>263</v>
      </c>
      <c r="B96" s="81">
        <v>125</v>
      </c>
      <c r="C96" s="57">
        <v>8</v>
      </c>
      <c r="D96" s="57">
        <v>1</v>
      </c>
      <c r="E96" s="58">
        <v>5670075080</v>
      </c>
      <c r="F96" s="59">
        <v>0</v>
      </c>
      <c r="G96" s="55">
        <v>3140600</v>
      </c>
      <c r="H96" s="104">
        <v>3140600</v>
      </c>
      <c r="I96" s="104">
        <v>3140600</v>
      </c>
    </row>
    <row r="97" spans="1:9" ht="15.75" x14ac:dyDescent="0.2">
      <c r="A97" s="56" t="s">
        <v>73</v>
      </c>
      <c r="B97" s="81">
        <v>125</v>
      </c>
      <c r="C97" s="57">
        <v>8</v>
      </c>
      <c r="D97" s="57">
        <v>1</v>
      </c>
      <c r="E97" s="58">
        <v>5670075080</v>
      </c>
      <c r="F97" s="59">
        <v>540</v>
      </c>
      <c r="G97" s="55">
        <f>Лист4!F90</f>
        <v>3140600</v>
      </c>
      <c r="H97" s="104">
        <f>Лист4!G90</f>
        <v>3140600</v>
      </c>
      <c r="I97" s="104">
        <f>Лист4!H90</f>
        <v>3140600</v>
      </c>
    </row>
    <row r="98" spans="1:9" ht="15.75" x14ac:dyDescent="0.2">
      <c r="A98" s="51" t="s">
        <v>117</v>
      </c>
      <c r="B98" s="81">
        <v>125</v>
      </c>
      <c r="C98" s="52">
        <v>10</v>
      </c>
      <c r="D98" s="52">
        <v>0</v>
      </c>
      <c r="E98" s="83" t="s">
        <v>162</v>
      </c>
      <c r="F98" s="54">
        <v>0</v>
      </c>
      <c r="G98" s="55">
        <f>Лист4!F91</f>
        <v>114700</v>
      </c>
      <c r="H98" s="104">
        <f t="shared" ref="H98:I101" si="5">H99</f>
        <v>114700</v>
      </c>
      <c r="I98" s="104">
        <f t="shared" si="5"/>
        <v>114700</v>
      </c>
    </row>
    <row r="99" spans="1:9" ht="15.75" x14ac:dyDescent="0.2">
      <c r="A99" s="56" t="s">
        <v>194</v>
      </c>
      <c r="B99" s="81">
        <v>125</v>
      </c>
      <c r="C99" s="52">
        <v>10</v>
      </c>
      <c r="D99" s="52">
        <v>1</v>
      </c>
      <c r="E99" s="83" t="s">
        <v>162</v>
      </c>
      <c r="F99" s="54">
        <v>0</v>
      </c>
      <c r="G99" s="55">
        <f>G100</f>
        <v>114700</v>
      </c>
      <c r="H99" s="104">
        <f t="shared" si="5"/>
        <v>114700</v>
      </c>
      <c r="I99" s="104">
        <f t="shared" si="5"/>
        <v>114700</v>
      </c>
    </row>
    <row r="100" spans="1:9" ht="65.25" customHeight="1" x14ac:dyDescent="0.2">
      <c r="A100" s="56" t="s">
        <v>240</v>
      </c>
      <c r="B100" s="81">
        <v>125</v>
      </c>
      <c r="C100" s="52">
        <v>10</v>
      </c>
      <c r="D100" s="52">
        <v>1</v>
      </c>
      <c r="E100" s="83" t="s">
        <v>242</v>
      </c>
      <c r="F100" s="54">
        <v>0</v>
      </c>
      <c r="G100" s="55">
        <f>G102</f>
        <v>114700</v>
      </c>
      <c r="H100" s="104">
        <f t="shared" si="5"/>
        <v>114700</v>
      </c>
      <c r="I100" s="104">
        <f t="shared" si="5"/>
        <v>114700</v>
      </c>
    </row>
    <row r="101" spans="1:9" ht="47.25" x14ac:dyDescent="0.2">
      <c r="A101" s="56" t="s">
        <v>264</v>
      </c>
      <c r="B101" s="81">
        <v>125</v>
      </c>
      <c r="C101" s="52">
        <v>10</v>
      </c>
      <c r="D101" s="52">
        <v>1</v>
      </c>
      <c r="E101" s="83" t="s">
        <v>243</v>
      </c>
      <c r="F101" s="54">
        <v>0</v>
      </c>
      <c r="G101" s="55">
        <f>G102</f>
        <v>114700</v>
      </c>
      <c r="H101" s="104">
        <f t="shared" si="5"/>
        <v>114700</v>
      </c>
      <c r="I101" s="104">
        <f t="shared" si="5"/>
        <v>114700</v>
      </c>
    </row>
    <row r="102" spans="1:9" ht="31.5" x14ac:dyDescent="0.2">
      <c r="A102" s="56" t="s">
        <v>237</v>
      </c>
      <c r="B102" s="81">
        <v>125</v>
      </c>
      <c r="C102" s="52">
        <v>10</v>
      </c>
      <c r="D102" s="52">
        <v>1</v>
      </c>
      <c r="E102" s="83" t="s">
        <v>272</v>
      </c>
      <c r="F102" s="54">
        <v>0</v>
      </c>
      <c r="G102" s="55">
        <f>G104</f>
        <v>114700</v>
      </c>
      <c r="H102" s="104">
        <f>H104</f>
        <v>114700</v>
      </c>
      <c r="I102" s="104">
        <f>I104</f>
        <v>114700</v>
      </c>
    </row>
    <row r="103" spans="1:9" ht="15.75" x14ac:dyDescent="0.2">
      <c r="A103" s="56" t="s">
        <v>278</v>
      </c>
      <c r="B103" s="81">
        <v>125</v>
      </c>
      <c r="C103" s="52">
        <v>10</v>
      </c>
      <c r="D103" s="52">
        <v>1</v>
      </c>
      <c r="E103" s="83" t="s">
        <v>272</v>
      </c>
      <c r="F103" s="54">
        <v>310</v>
      </c>
      <c r="G103" s="55">
        <v>11470</v>
      </c>
      <c r="H103" s="104">
        <v>114700</v>
      </c>
      <c r="I103" s="104">
        <v>114700</v>
      </c>
    </row>
    <row r="104" spans="1:9" ht="15.75" x14ac:dyDescent="0.2">
      <c r="A104" s="56" t="s">
        <v>238</v>
      </c>
      <c r="B104" s="81">
        <v>125</v>
      </c>
      <c r="C104" s="52">
        <v>10</v>
      </c>
      <c r="D104" s="52">
        <v>1</v>
      </c>
      <c r="E104" s="83" t="s">
        <v>272</v>
      </c>
      <c r="F104" s="54">
        <v>312</v>
      </c>
      <c r="G104" s="55">
        <f>Лист4!F97</f>
        <v>114700</v>
      </c>
      <c r="H104" s="104">
        <f>Лист4!G97</f>
        <v>114700</v>
      </c>
      <c r="I104" s="104">
        <f>Лист4!H97</f>
        <v>114700</v>
      </c>
    </row>
    <row r="105" spans="1:9" ht="15.75" x14ac:dyDescent="0.25">
      <c r="A105" s="62" t="s">
        <v>137</v>
      </c>
      <c r="B105" s="63"/>
      <c r="C105" s="63"/>
      <c r="D105" s="63"/>
      <c r="E105" s="63"/>
      <c r="F105" s="63"/>
      <c r="G105" s="91">
        <f>Лист4!F98</f>
        <v>12242151.57</v>
      </c>
      <c r="H105" s="101">
        <f>H98+H89+H77+H70+H51+H41+H14</f>
        <v>12171095</v>
      </c>
      <c r="I105" s="101">
        <f>I98+I89+I77+I70+I51+I41+I14</f>
        <v>11834775</v>
      </c>
    </row>
    <row r="106" spans="1:9" x14ac:dyDescent="0.2">
      <c r="G106" s="64"/>
    </row>
    <row r="107" spans="1:9" x14ac:dyDescent="0.2">
      <c r="G107" s="64"/>
    </row>
    <row r="108" spans="1:9" x14ac:dyDescent="0.2">
      <c r="G108" s="65"/>
    </row>
    <row r="110" spans="1:9" x14ac:dyDescent="0.2">
      <c r="G110" s="64"/>
    </row>
    <row r="111" spans="1:9" x14ac:dyDescent="0.2">
      <c r="G111" s="64"/>
    </row>
    <row r="112" spans="1:9" x14ac:dyDescent="0.2">
      <c r="G112" s="64"/>
    </row>
    <row r="113" spans="7:7" x14ac:dyDescent="0.2">
      <c r="G113" s="64"/>
    </row>
    <row r="114" spans="7:7" x14ac:dyDescent="0.2">
      <c r="G114" s="64"/>
    </row>
    <row r="115" spans="7:7" x14ac:dyDescent="0.2">
      <c r="G115" s="64"/>
    </row>
    <row r="116" spans="7:7" x14ac:dyDescent="0.2">
      <c r="G116" s="64"/>
    </row>
    <row r="117" spans="7:7" x14ac:dyDescent="0.2">
      <c r="G117" s="64"/>
    </row>
    <row r="118" spans="7:7" x14ac:dyDescent="0.2">
      <c r="G118" s="64"/>
    </row>
    <row r="119" spans="7:7" x14ac:dyDescent="0.2">
      <c r="G119" s="64"/>
    </row>
    <row r="120" spans="7:7" x14ac:dyDescent="0.2">
      <c r="G120" s="64"/>
    </row>
    <row r="121" spans="7:7" x14ac:dyDescent="0.2">
      <c r="G121" s="64"/>
    </row>
    <row r="122" spans="7:7" x14ac:dyDescent="0.2">
      <c r="G122" s="64"/>
    </row>
    <row r="123" spans="7:7" x14ac:dyDescent="0.2">
      <c r="G123" s="64"/>
    </row>
    <row r="124" spans="7:7" x14ac:dyDescent="0.2">
      <c r="G124" s="64"/>
    </row>
    <row r="125" spans="7:7" x14ac:dyDescent="0.2">
      <c r="G125" s="64"/>
    </row>
    <row r="126" spans="7:7" x14ac:dyDescent="0.2">
      <c r="G126" s="64"/>
    </row>
    <row r="127" spans="7:7" x14ac:dyDescent="0.2">
      <c r="G127" s="64"/>
    </row>
    <row r="128" spans="7:7" x14ac:dyDescent="0.2">
      <c r="G128" s="64"/>
    </row>
    <row r="129" spans="7:7" x14ac:dyDescent="0.2">
      <c r="G129" s="64"/>
    </row>
    <row r="130" spans="7:7" x14ac:dyDescent="0.2">
      <c r="G130" s="64"/>
    </row>
    <row r="131" spans="7:7" x14ac:dyDescent="0.2">
      <c r="G131" s="64"/>
    </row>
    <row r="132" spans="7:7" x14ac:dyDescent="0.2">
      <c r="G132" s="64"/>
    </row>
    <row r="133" spans="7:7" x14ac:dyDescent="0.2">
      <c r="G133" s="64"/>
    </row>
    <row r="134" spans="7:7" x14ac:dyDescent="0.2">
      <c r="G134" s="64"/>
    </row>
    <row r="135" spans="7:7" x14ac:dyDescent="0.2">
      <c r="G135" s="64"/>
    </row>
    <row r="136" spans="7:7" x14ac:dyDescent="0.2">
      <c r="G136" s="64"/>
    </row>
    <row r="137" spans="7:7" x14ac:dyDescent="0.2">
      <c r="G137" s="64"/>
    </row>
    <row r="138" spans="7:7" x14ac:dyDescent="0.2">
      <c r="G138" s="64"/>
    </row>
    <row r="139" spans="7:7" x14ac:dyDescent="0.2">
      <c r="G139" s="64"/>
    </row>
    <row r="140" spans="7:7" x14ac:dyDescent="0.2">
      <c r="G140" s="64"/>
    </row>
    <row r="141" spans="7:7" x14ac:dyDescent="0.2">
      <c r="G141" s="64"/>
    </row>
    <row r="142" spans="7:7" x14ac:dyDescent="0.2">
      <c r="G142" s="64"/>
    </row>
    <row r="143" spans="7:7" x14ac:dyDescent="0.2">
      <c r="G143" s="64"/>
    </row>
    <row r="144" spans="7:7" x14ac:dyDescent="0.2">
      <c r="G144" s="64"/>
    </row>
    <row r="145" spans="7:7" x14ac:dyDescent="0.2">
      <c r="G145" s="64"/>
    </row>
    <row r="146" spans="7:7" x14ac:dyDescent="0.2">
      <c r="G146" s="64"/>
    </row>
    <row r="147" spans="7:7" x14ac:dyDescent="0.2">
      <c r="G147" s="64"/>
    </row>
    <row r="148" spans="7:7" x14ac:dyDescent="0.2">
      <c r="G148" s="64"/>
    </row>
    <row r="149" spans="7:7" x14ac:dyDescent="0.2">
      <c r="G149" s="64"/>
    </row>
    <row r="150" spans="7:7" x14ac:dyDescent="0.2">
      <c r="G150" s="64"/>
    </row>
    <row r="151" spans="7:7" x14ac:dyDescent="0.2">
      <c r="G151" s="64"/>
    </row>
    <row r="152" spans="7:7" x14ac:dyDescent="0.2">
      <c r="G152" s="64"/>
    </row>
    <row r="153" spans="7:7" x14ac:dyDescent="0.2">
      <c r="G153" s="64"/>
    </row>
    <row r="154" spans="7:7" x14ac:dyDescent="0.2">
      <c r="G154" s="64"/>
    </row>
    <row r="155" spans="7:7" x14ac:dyDescent="0.2">
      <c r="G155" s="64"/>
    </row>
    <row r="156" spans="7:7" x14ac:dyDescent="0.2">
      <c r="G156" s="64"/>
    </row>
    <row r="157" spans="7:7" x14ac:dyDescent="0.2">
      <c r="G157" s="64"/>
    </row>
    <row r="158" spans="7:7" x14ac:dyDescent="0.2">
      <c r="G158" s="64"/>
    </row>
    <row r="159" spans="7:7" x14ac:dyDescent="0.2">
      <c r="G159" s="64"/>
    </row>
    <row r="160" spans="7:7" x14ac:dyDescent="0.2">
      <c r="G160" s="64"/>
    </row>
    <row r="161" spans="7:7" x14ac:dyDescent="0.2">
      <c r="G161" s="64"/>
    </row>
    <row r="162" spans="7:7" x14ac:dyDescent="0.2">
      <c r="G162" s="64"/>
    </row>
    <row r="163" spans="7:7" x14ac:dyDescent="0.2">
      <c r="G163" s="64"/>
    </row>
    <row r="164" spans="7:7" x14ac:dyDescent="0.2">
      <c r="G164" s="64"/>
    </row>
    <row r="165" spans="7:7" x14ac:dyDescent="0.2">
      <c r="G165" s="64"/>
    </row>
    <row r="166" spans="7:7" x14ac:dyDescent="0.2">
      <c r="G166" s="64"/>
    </row>
    <row r="167" spans="7:7" x14ac:dyDescent="0.2">
      <c r="G167" s="64"/>
    </row>
    <row r="168" spans="7:7" x14ac:dyDescent="0.2">
      <c r="G168" s="64"/>
    </row>
    <row r="169" spans="7:7" x14ac:dyDescent="0.2">
      <c r="G169" s="64"/>
    </row>
    <row r="170" spans="7:7" x14ac:dyDescent="0.2">
      <c r="G170" s="64"/>
    </row>
    <row r="171" spans="7:7" x14ac:dyDescent="0.2">
      <c r="G171" s="64"/>
    </row>
    <row r="172" spans="7:7" x14ac:dyDescent="0.2">
      <c r="G172" s="64"/>
    </row>
    <row r="173" spans="7:7" x14ac:dyDescent="0.2">
      <c r="G173" s="64"/>
    </row>
    <row r="174" spans="7:7" x14ac:dyDescent="0.2">
      <c r="G174" s="64"/>
    </row>
    <row r="175" spans="7:7" x14ac:dyDescent="0.2">
      <c r="G175" s="64"/>
    </row>
    <row r="176" spans="7:7" x14ac:dyDescent="0.2">
      <c r="G176" s="64"/>
    </row>
    <row r="177" spans="7:7" x14ac:dyDescent="0.2">
      <c r="G177" s="64"/>
    </row>
    <row r="178" spans="7:7" x14ac:dyDescent="0.2">
      <c r="G178" s="64"/>
    </row>
    <row r="179" spans="7:7" x14ac:dyDescent="0.2">
      <c r="G179" s="64"/>
    </row>
    <row r="180" spans="7:7" x14ac:dyDescent="0.2">
      <c r="G180" s="64"/>
    </row>
    <row r="181" spans="7:7" x14ac:dyDescent="0.2">
      <c r="G181" s="64"/>
    </row>
    <row r="182" spans="7:7" x14ac:dyDescent="0.2">
      <c r="G182" s="64"/>
    </row>
    <row r="183" spans="7:7" x14ac:dyDescent="0.2">
      <c r="G183" s="64"/>
    </row>
    <row r="184" spans="7:7" x14ac:dyDescent="0.2">
      <c r="G184" s="64"/>
    </row>
    <row r="185" spans="7:7" x14ac:dyDescent="0.2">
      <c r="G185" s="64"/>
    </row>
    <row r="186" spans="7:7" x14ac:dyDescent="0.2">
      <c r="G186" s="64"/>
    </row>
    <row r="187" spans="7:7" x14ac:dyDescent="0.2">
      <c r="G187" s="64"/>
    </row>
    <row r="188" spans="7:7" x14ac:dyDescent="0.2">
      <c r="G188" s="64"/>
    </row>
    <row r="189" spans="7:7" x14ac:dyDescent="0.2">
      <c r="G189" s="64"/>
    </row>
    <row r="190" spans="7:7" x14ac:dyDescent="0.2">
      <c r="G190" s="64"/>
    </row>
    <row r="191" spans="7:7" x14ac:dyDescent="0.2">
      <c r="G191" s="64"/>
    </row>
    <row r="192" spans="7:7" x14ac:dyDescent="0.2">
      <c r="G192" s="64"/>
    </row>
    <row r="193" spans="7:7" x14ac:dyDescent="0.2">
      <c r="G193" s="64"/>
    </row>
    <row r="194" spans="7:7" x14ac:dyDescent="0.2">
      <c r="G194" s="64"/>
    </row>
    <row r="195" spans="7:7" x14ac:dyDescent="0.2">
      <c r="G195" s="64"/>
    </row>
    <row r="196" spans="7:7" x14ac:dyDescent="0.2">
      <c r="G196" s="64"/>
    </row>
    <row r="197" spans="7:7" x14ac:dyDescent="0.2">
      <c r="G197" s="64"/>
    </row>
    <row r="198" spans="7:7" x14ac:dyDescent="0.2">
      <c r="G198" s="64"/>
    </row>
    <row r="199" spans="7:7" x14ac:dyDescent="0.2">
      <c r="G199" s="64"/>
    </row>
    <row r="200" spans="7:7" x14ac:dyDescent="0.2">
      <c r="G200" s="64"/>
    </row>
    <row r="201" spans="7:7" x14ac:dyDescent="0.2">
      <c r="G201" s="64"/>
    </row>
    <row r="202" spans="7:7" x14ac:dyDescent="0.2">
      <c r="G202" s="64"/>
    </row>
    <row r="203" spans="7:7" x14ac:dyDescent="0.2">
      <c r="G203" s="64"/>
    </row>
    <row r="204" spans="7:7" x14ac:dyDescent="0.2">
      <c r="G204" s="64"/>
    </row>
    <row r="205" spans="7:7" x14ac:dyDescent="0.2">
      <c r="G205" s="64"/>
    </row>
    <row r="206" spans="7:7" x14ac:dyDescent="0.2">
      <c r="G206" s="64"/>
    </row>
    <row r="207" spans="7:7" x14ac:dyDescent="0.2">
      <c r="G207" s="64"/>
    </row>
    <row r="208" spans="7:7" x14ac:dyDescent="0.2">
      <c r="G208" s="64"/>
    </row>
    <row r="209" spans="7:7" x14ac:dyDescent="0.2">
      <c r="G209" s="64"/>
    </row>
    <row r="210" spans="7:7" x14ac:dyDescent="0.2">
      <c r="G210" s="64"/>
    </row>
    <row r="211" spans="7:7" x14ac:dyDescent="0.2">
      <c r="G211" s="64"/>
    </row>
    <row r="212" spans="7:7" x14ac:dyDescent="0.2">
      <c r="G212" s="64"/>
    </row>
    <row r="213" spans="7:7" x14ac:dyDescent="0.2">
      <c r="G213" s="64"/>
    </row>
    <row r="214" spans="7:7" x14ac:dyDescent="0.2">
      <c r="G214" s="64"/>
    </row>
    <row r="215" spans="7:7" x14ac:dyDescent="0.2">
      <c r="G215" s="64"/>
    </row>
    <row r="216" spans="7:7" x14ac:dyDescent="0.2">
      <c r="G216" s="64"/>
    </row>
    <row r="217" spans="7:7" x14ac:dyDescent="0.2">
      <c r="G217" s="64"/>
    </row>
    <row r="218" spans="7:7" x14ac:dyDescent="0.2">
      <c r="G218" s="64"/>
    </row>
    <row r="219" spans="7:7" x14ac:dyDescent="0.2">
      <c r="G219" s="64"/>
    </row>
    <row r="220" spans="7:7" x14ac:dyDescent="0.2">
      <c r="G220" s="64"/>
    </row>
    <row r="221" spans="7:7" x14ac:dyDescent="0.2">
      <c r="G221" s="64"/>
    </row>
    <row r="222" spans="7:7" x14ac:dyDescent="0.2">
      <c r="G222" s="64"/>
    </row>
    <row r="223" spans="7:7" x14ac:dyDescent="0.2">
      <c r="G223" s="64"/>
    </row>
    <row r="224" spans="7:7" x14ac:dyDescent="0.2">
      <c r="G224" s="64"/>
    </row>
    <row r="225" spans="7:7" x14ac:dyDescent="0.2">
      <c r="G225" s="64"/>
    </row>
    <row r="226" spans="7:7" x14ac:dyDescent="0.2">
      <c r="G226" s="64"/>
    </row>
    <row r="227" spans="7:7" x14ac:dyDescent="0.2">
      <c r="G227" s="64"/>
    </row>
    <row r="228" spans="7:7" x14ac:dyDescent="0.2">
      <c r="G228" s="64"/>
    </row>
    <row r="229" spans="7:7" x14ac:dyDescent="0.2">
      <c r="G229" s="64"/>
    </row>
    <row r="230" spans="7:7" x14ac:dyDescent="0.2">
      <c r="G230" s="64"/>
    </row>
    <row r="231" spans="7:7" x14ac:dyDescent="0.2">
      <c r="G231" s="64"/>
    </row>
    <row r="232" spans="7:7" x14ac:dyDescent="0.2">
      <c r="G232" s="64"/>
    </row>
    <row r="233" spans="7:7" x14ac:dyDescent="0.2">
      <c r="G233" s="64"/>
    </row>
    <row r="234" spans="7:7" x14ac:dyDescent="0.2">
      <c r="G234" s="64"/>
    </row>
    <row r="235" spans="7:7" x14ac:dyDescent="0.2">
      <c r="G235" s="64"/>
    </row>
    <row r="236" spans="7:7" x14ac:dyDescent="0.2">
      <c r="G236" s="64"/>
    </row>
    <row r="237" spans="7:7" x14ac:dyDescent="0.2">
      <c r="G237" s="64"/>
    </row>
    <row r="238" spans="7:7" x14ac:dyDescent="0.2">
      <c r="G238" s="64"/>
    </row>
    <row r="239" spans="7:7" x14ac:dyDescent="0.2">
      <c r="G239" s="64"/>
    </row>
    <row r="240" spans="7:7" x14ac:dyDescent="0.2">
      <c r="G240" s="64"/>
    </row>
    <row r="241" spans="7:7" x14ac:dyDescent="0.2">
      <c r="G241" s="64"/>
    </row>
    <row r="242" spans="7:7" x14ac:dyDescent="0.2">
      <c r="G242" s="64"/>
    </row>
    <row r="243" spans="7:7" x14ac:dyDescent="0.2">
      <c r="G243" s="64"/>
    </row>
    <row r="244" spans="7:7" x14ac:dyDescent="0.2">
      <c r="G244" s="64"/>
    </row>
    <row r="245" spans="7:7" x14ac:dyDescent="0.2">
      <c r="G245" s="64"/>
    </row>
    <row r="246" spans="7:7" x14ac:dyDescent="0.2">
      <c r="G246" s="64"/>
    </row>
    <row r="247" spans="7:7" x14ac:dyDescent="0.2">
      <c r="G247" s="64"/>
    </row>
    <row r="248" spans="7:7" x14ac:dyDescent="0.2">
      <c r="G248" s="64"/>
    </row>
    <row r="249" spans="7:7" x14ac:dyDescent="0.2">
      <c r="G249" s="64"/>
    </row>
    <row r="250" spans="7:7" x14ac:dyDescent="0.2">
      <c r="G250" s="64"/>
    </row>
    <row r="251" spans="7:7" x14ac:dyDescent="0.2">
      <c r="G251" s="64"/>
    </row>
    <row r="252" spans="7:7" x14ac:dyDescent="0.2">
      <c r="G252" s="64"/>
    </row>
    <row r="253" spans="7:7" x14ac:dyDescent="0.2">
      <c r="G253" s="64"/>
    </row>
    <row r="254" spans="7:7" x14ac:dyDescent="0.2">
      <c r="G254" s="64"/>
    </row>
    <row r="255" spans="7:7" x14ac:dyDescent="0.2">
      <c r="G255" s="64"/>
    </row>
    <row r="256" spans="7:7" x14ac:dyDescent="0.2">
      <c r="G256" s="64"/>
    </row>
    <row r="257" spans="7:7" x14ac:dyDescent="0.2">
      <c r="G257" s="64"/>
    </row>
    <row r="258" spans="7:7" x14ac:dyDescent="0.2">
      <c r="G258" s="64"/>
    </row>
    <row r="259" spans="7:7" x14ac:dyDescent="0.2">
      <c r="G259" s="64"/>
    </row>
    <row r="260" spans="7:7" x14ac:dyDescent="0.2">
      <c r="G260" s="64"/>
    </row>
    <row r="261" spans="7:7" x14ac:dyDescent="0.2">
      <c r="G261" s="64"/>
    </row>
    <row r="262" spans="7:7" x14ac:dyDescent="0.2">
      <c r="G262" s="64"/>
    </row>
    <row r="263" spans="7:7" x14ac:dyDescent="0.2">
      <c r="G263" s="64"/>
    </row>
    <row r="264" spans="7:7" x14ac:dyDescent="0.2">
      <c r="G264" s="64"/>
    </row>
    <row r="265" spans="7:7" x14ac:dyDescent="0.2">
      <c r="G265" s="64"/>
    </row>
    <row r="266" spans="7:7" x14ac:dyDescent="0.2">
      <c r="G266" s="64"/>
    </row>
    <row r="267" spans="7:7" x14ac:dyDescent="0.2">
      <c r="G267" s="64"/>
    </row>
    <row r="268" spans="7:7" x14ac:dyDescent="0.2">
      <c r="G268" s="64"/>
    </row>
    <row r="269" spans="7:7" x14ac:dyDescent="0.2">
      <c r="G269" s="64"/>
    </row>
    <row r="270" spans="7:7" x14ac:dyDescent="0.2">
      <c r="G270" s="64"/>
    </row>
    <row r="271" spans="7:7" x14ac:dyDescent="0.2">
      <c r="G271" s="64"/>
    </row>
    <row r="272" spans="7:7" x14ac:dyDescent="0.2">
      <c r="G272" s="64"/>
    </row>
    <row r="273" spans="7:7" x14ac:dyDescent="0.2">
      <c r="G273" s="64"/>
    </row>
    <row r="274" spans="7:7" x14ac:dyDescent="0.2">
      <c r="G274" s="64"/>
    </row>
    <row r="275" spans="7:7" x14ac:dyDescent="0.2">
      <c r="G275" s="64"/>
    </row>
    <row r="276" spans="7:7" x14ac:dyDescent="0.2">
      <c r="G276" s="64"/>
    </row>
    <row r="277" spans="7:7" x14ac:dyDescent="0.2">
      <c r="G277" s="64"/>
    </row>
    <row r="278" spans="7:7" x14ac:dyDescent="0.2">
      <c r="G278" s="64"/>
    </row>
    <row r="279" spans="7:7" x14ac:dyDescent="0.2">
      <c r="G279" s="64"/>
    </row>
    <row r="280" spans="7:7" x14ac:dyDescent="0.2">
      <c r="G280" s="64"/>
    </row>
    <row r="281" spans="7:7" x14ac:dyDescent="0.2">
      <c r="G281" s="64"/>
    </row>
    <row r="282" spans="7:7" x14ac:dyDescent="0.2">
      <c r="G282" s="64"/>
    </row>
    <row r="283" spans="7:7" x14ac:dyDescent="0.2">
      <c r="G283" s="64"/>
    </row>
    <row r="284" spans="7:7" x14ac:dyDescent="0.2">
      <c r="G284" s="64"/>
    </row>
    <row r="285" spans="7:7" x14ac:dyDescent="0.2">
      <c r="G285" s="64"/>
    </row>
    <row r="286" spans="7:7" x14ac:dyDescent="0.2">
      <c r="G286" s="64"/>
    </row>
    <row r="287" spans="7:7" x14ac:dyDescent="0.2">
      <c r="G287" s="64"/>
    </row>
    <row r="288" spans="7:7" x14ac:dyDescent="0.2">
      <c r="G288" s="64"/>
    </row>
    <row r="289" spans="7:7" x14ac:dyDescent="0.2">
      <c r="G289" s="64"/>
    </row>
    <row r="290" spans="7:7" x14ac:dyDescent="0.2">
      <c r="G290" s="64"/>
    </row>
    <row r="291" spans="7:7" x14ac:dyDescent="0.2">
      <c r="G291" s="64"/>
    </row>
    <row r="292" spans="7:7" x14ac:dyDescent="0.2">
      <c r="G292" s="64"/>
    </row>
  </sheetData>
  <mergeCells count="8">
    <mergeCell ref="H10:H12"/>
    <mergeCell ref="I10:I12"/>
    <mergeCell ref="A6:G6"/>
    <mergeCell ref="A7:G7"/>
    <mergeCell ref="A10:A12"/>
    <mergeCell ref="G10:G12"/>
    <mergeCell ref="B10:F10"/>
    <mergeCell ref="B11:F11"/>
  </mergeCells>
  <phoneticPr fontId="11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8"/>
  <sheetViews>
    <sheetView zoomScale="75" workbookViewId="0"/>
  </sheetViews>
  <sheetFormatPr defaultRowHeight="12.75" x14ac:dyDescent="0.2"/>
  <cols>
    <col min="1" max="1" width="64.85546875" customWidth="1"/>
    <col min="2" max="2" width="7.7109375" customWidth="1"/>
    <col min="3" max="3" width="5" customWidth="1"/>
    <col min="4" max="4" width="5.7109375" customWidth="1"/>
    <col min="5" max="5" width="13.7109375" customWidth="1"/>
    <col min="6" max="6" width="6.7109375" customWidth="1"/>
    <col min="7" max="7" width="14.5703125" customWidth="1"/>
    <col min="8" max="8" width="16" style="44" customWidth="1"/>
    <col min="9" max="9" width="12.42578125" customWidth="1"/>
    <col min="10" max="10" width="12.140625" customWidth="1"/>
  </cols>
  <sheetData>
    <row r="1" spans="1:10" ht="18.75" x14ac:dyDescent="0.3">
      <c r="C1" s="1" t="s">
        <v>24</v>
      </c>
      <c r="F1" s="1"/>
      <c r="G1" s="1"/>
      <c r="H1" s="1" t="s">
        <v>140</v>
      </c>
    </row>
    <row r="2" spans="1:10" ht="18.75" x14ac:dyDescent="0.3">
      <c r="C2" s="1" t="s">
        <v>26</v>
      </c>
      <c r="F2" s="1"/>
      <c r="G2" s="1"/>
      <c r="H2" s="1" t="s">
        <v>1</v>
      </c>
    </row>
    <row r="3" spans="1:10" ht="18.75" x14ac:dyDescent="0.3">
      <c r="C3" s="1" t="s">
        <v>27</v>
      </c>
      <c r="F3" s="1"/>
      <c r="G3" s="1"/>
      <c r="H3" s="1" t="s">
        <v>159</v>
      </c>
    </row>
    <row r="4" spans="1:10" ht="18.75" x14ac:dyDescent="0.3">
      <c r="A4" s="13"/>
      <c r="B4" s="13"/>
      <c r="C4" s="1" t="s">
        <v>28</v>
      </c>
      <c r="F4" s="1"/>
      <c r="G4" s="1"/>
      <c r="H4" s="132" t="s">
        <v>285</v>
      </c>
    </row>
    <row r="5" spans="1:10" ht="18.75" x14ac:dyDescent="0.3">
      <c r="A5" s="13"/>
      <c r="B5" s="13"/>
      <c r="C5" s="1"/>
      <c r="F5" s="1"/>
      <c r="G5" s="1"/>
      <c r="H5" s="45"/>
    </row>
    <row r="6" spans="1:10" ht="72.75" customHeight="1" x14ac:dyDescent="0.3">
      <c r="A6" s="136" t="s">
        <v>280</v>
      </c>
      <c r="B6" s="136"/>
      <c r="C6" s="137"/>
      <c r="D6" s="137"/>
      <c r="E6" s="137"/>
      <c r="F6" s="137"/>
      <c r="G6" s="137"/>
      <c r="H6" s="137"/>
    </row>
    <row r="7" spans="1:10" ht="18.75" x14ac:dyDescent="0.3">
      <c r="A7" s="138"/>
      <c r="B7" s="138"/>
      <c r="C7" s="138"/>
      <c r="D7" s="138"/>
      <c r="E7" s="138"/>
      <c r="F7" s="138"/>
      <c r="G7" s="138"/>
      <c r="H7" s="138"/>
    </row>
    <row r="8" spans="1:10" x14ac:dyDescent="0.2">
      <c r="A8" s="75"/>
    </row>
    <row r="10" spans="1:10" ht="18.75" customHeight="1" x14ac:dyDescent="0.25">
      <c r="A10" s="150" t="s">
        <v>120</v>
      </c>
      <c r="B10" s="157" t="s">
        <v>145</v>
      </c>
      <c r="C10" s="158"/>
      <c r="D10" s="158"/>
      <c r="E10" s="158"/>
      <c r="F10" s="159"/>
      <c r="G10" s="163" t="s">
        <v>199</v>
      </c>
      <c r="H10" s="163"/>
      <c r="I10" s="154">
        <v>2019</v>
      </c>
      <c r="J10" s="154">
        <v>2020</v>
      </c>
    </row>
    <row r="11" spans="1:10" ht="15.75" customHeight="1" x14ac:dyDescent="0.2">
      <c r="A11" s="150"/>
      <c r="B11" s="160"/>
      <c r="C11" s="161"/>
      <c r="D11" s="161"/>
      <c r="E11" s="161"/>
      <c r="F11" s="162"/>
      <c r="G11" s="164" t="s">
        <v>138</v>
      </c>
      <c r="H11" s="166" t="s">
        <v>139</v>
      </c>
      <c r="I11" s="155"/>
      <c r="J11" s="155"/>
    </row>
    <row r="12" spans="1:10" ht="47.25" x14ac:dyDescent="0.2">
      <c r="A12" s="150"/>
      <c r="B12" s="67" t="s">
        <v>144</v>
      </c>
      <c r="C12" s="48" t="s">
        <v>123</v>
      </c>
      <c r="D12" s="48" t="s">
        <v>124</v>
      </c>
      <c r="E12" s="48" t="s">
        <v>125</v>
      </c>
      <c r="F12" s="48" t="s">
        <v>126</v>
      </c>
      <c r="G12" s="165"/>
      <c r="H12" s="167"/>
      <c r="I12" s="156"/>
      <c r="J12" s="156"/>
    </row>
    <row r="13" spans="1:10" ht="15.75" x14ac:dyDescent="0.25">
      <c r="A13" s="50">
        <v>1</v>
      </c>
      <c r="B13" s="49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115"/>
      <c r="J13" s="115"/>
    </row>
    <row r="14" spans="1:10" ht="15.75" x14ac:dyDescent="0.25">
      <c r="A14" s="51" t="s">
        <v>95</v>
      </c>
      <c r="B14" s="73" t="s">
        <v>204</v>
      </c>
      <c r="C14" s="52">
        <v>1</v>
      </c>
      <c r="D14" s="52">
        <v>0</v>
      </c>
      <c r="E14" s="83" t="s">
        <v>162</v>
      </c>
      <c r="F14" s="54">
        <v>0</v>
      </c>
      <c r="G14" s="55">
        <f>G15+G21+G40</f>
        <v>1292</v>
      </c>
      <c r="H14" s="55">
        <f>H15+H21+H40</f>
        <v>3875046</v>
      </c>
      <c r="I14" s="102">
        <f>I15+I21</f>
        <v>3873360</v>
      </c>
      <c r="J14" s="102">
        <f>J15+J21</f>
        <v>3643668</v>
      </c>
    </row>
    <row r="15" spans="1:10" ht="31.5" x14ac:dyDescent="0.25">
      <c r="A15" s="56" t="s">
        <v>127</v>
      </c>
      <c r="B15" s="69" t="s">
        <v>204</v>
      </c>
      <c r="C15" s="57">
        <v>1</v>
      </c>
      <c r="D15" s="57">
        <v>2</v>
      </c>
      <c r="E15" s="84" t="s">
        <v>162</v>
      </c>
      <c r="F15" s="59">
        <v>0</v>
      </c>
      <c r="G15" s="60">
        <f t="shared" ref="G15:J17" si="0">G16</f>
        <v>0</v>
      </c>
      <c r="H15" s="107">
        <f t="shared" si="0"/>
        <v>554000</v>
      </c>
      <c r="I15" s="100">
        <f t="shared" si="0"/>
        <v>554000</v>
      </c>
      <c r="J15" s="100">
        <f t="shared" si="0"/>
        <v>554000</v>
      </c>
    </row>
    <row r="16" spans="1:10" ht="63" x14ac:dyDescent="0.25">
      <c r="A16" s="56" t="s">
        <v>240</v>
      </c>
      <c r="B16" s="69" t="s">
        <v>204</v>
      </c>
      <c r="C16" s="57">
        <v>1</v>
      </c>
      <c r="D16" s="57">
        <v>2</v>
      </c>
      <c r="E16" s="84" t="s">
        <v>242</v>
      </c>
      <c r="F16" s="59">
        <v>0</v>
      </c>
      <c r="G16" s="60">
        <f t="shared" si="0"/>
        <v>0</v>
      </c>
      <c r="H16" s="60">
        <f t="shared" si="0"/>
        <v>554000</v>
      </c>
      <c r="I16" s="100">
        <f t="shared" si="0"/>
        <v>554000</v>
      </c>
      <c r="J16" s="100">
        <f t="shared" si="0"/>
        <v>554000</v>
      </c>
    </row>
    <row r="17" spans="1:10" ht="47.25" x14ac:dyDescent="0.25">
      <c r="A17" s="56" t="s">
        <v>241</v>
      </c>
      <c r="B17" s="69" t="s">
        <v>204</v>
      </c>
      <c r="C17" s="57">
        <v>1</v>
      </c>
      <c r="D17" s="57">
        <v>2</v>
      </c>
      <c r="E17" s="84" t="s">
        <v>243</v>
      </c>
      <c r="F17" s="59">
        <v>0</v>
      </c>
      <c r="G17" s="60">
        <f t="shared" si="0"/>
        <v>0</v>
      </c>
      <c r="H17" s="60">
        <f t="shared" si="0"/>
        <v>554000</v>
      </c>
      <c r="I17" s="100">
        <f t="shared" si="0"/>
        <v>554000</v>
      </c>
      <c r="J17" s="100">
        <f t="shared" si="0"/>
        <v>554000</v>
      </c>
    </row>
    <row r="18" spans="1:10" ht="15.75" x14ac:dyDescent="0.25">
      <c r="A18" s="56" t="s">
        <v>232</v>
      </c>
      <c r="B18" s="69" t="s">
        <v>204</v>
      </c>
      <c r="C18" s="57">
        <v>1</v>
      </c>
      <c r="D18" s="57">
        <v>2</v>
      </c>
      <c r="E18" s="84" t="s">
        <v>244</v>
      </c>
      <c r="F18" s="59">
        <v>0</v>
      </c>
      <c r="G18" s="60">
        <f>G19+G20</f>
        <v>0</v>
      </c>
      <c r="H18" s="60">
        <f>H19+H20</f>
        <v>554000</v>
      </c>
      <c r="I18" s="100">
        <f>I19+I20</f>
        <v>554000</v>
      </c>
      <c r="J18" s="100">
        <f>J19+J20</f>
        <v>554000</v>
      </c>
    </row>
    <row r="19" spans="1:10" ht="31.5" x14ac:dyDescent="0.25">
      <c r="A19" s="56" t="s">
        <v>201</v>
      </c>
      <c r="B19" s="69" t="s">
        <v>204</v>
      </c>
      <c r="C19" s="57">
        <v>1</v>
      </c>
      <c r="D19" s="57">
        <v>2</v>
      </c>
      <c r="E19" s="84" t="s">
        <v>244</v>
      </c>
      <c r="F19" s="59">
        <v>121</v>
      </c>
      <c r="G19" s="60">
        <v>0</v>
      </c>
      <c r="H19" s="60">
        <v>425000</v>
      </c>
      <c r="I19" s="100">
        <v>425000</v>
      </c>
      <c r="J19" s="100">
        <v>425000</v>
      </c>
    </row>
    <row r="20" spans="1:10" ht="47.25" x14ac:dyDescent="0.25">
      <c r="A20" s="56" t="s">
        <v>233</v>
      </c>
      <c r="B20" s="69" t="s">
        <v>204</v>
      </c>
      <c r="C20" s="57">
        <v>1</v>
      </c>
      <c r="D20" s="57">
        <v>2</v>
      </c>
      <c r="E20" s="84" t="s">
        <v>244</v>
      </c>
      <c r="F20" s="59">
        <v>129</v>
      </c>
      <c r="G20" s="60">
        <v>0</v>
      </c>
      <c r="H20" s="60">
        <v>129000</v>
      </c>
      <c r="I20" s="100">
        <v>129000</v>
      </c>
      <c r="J20" s="100">
        <v>129000</v>
      </c>
    </row>
    <row r="21" spans="1:10" ht="47.25" x14ac:dyDescent="0.25">
      <c r="A21" s="56" t="s">
        <v>129</v>
      </c>
      <c r="B21" s="69" t="s">
        <v>204</v>
      </c>
      <c r="C21" s="57">
        <v>1</v>
      </c>
      <c r="D21" s="57">
        <v>4</v>
      </c>
      <c r="E21" s="84" t="s">
        <v>162</v>
      </c>
      <c r="F21" s="59">
        <v>0</v>
      </c>
      <c r="G21" s="60">
        <f t="shared" ref="G21:J23" si="1">G22</f>
        <v>1292</v>
      </c>
      <c r="H21" s="107">
        <f t="shared" si="1"/>
        <v>3286265</v>
      </c>
      <c r="I21" s="116">
        <f t="shared" si="1"/>
        <v>3319360</v>
      </c>
      <c r="J21" s="116">
        <f t="shared" si="1"/>
        <v>3089668</v>
      </c>
    </row>
    <row r="22" spans="1:10" ht="63" x14ac:dyDescent="0.25">
      <c r="A22" s="56" t="s">
        <v>240</v>
      </c>
      <c r="B22" s="69" t="s">
        <v>204</v>
      </c>
      <c r="C22" s="57">
        <v>1</v>
      </c>
      <c r="D22" s="57">
        <v>4</v>
      </c>
      <c r="E22" s="58">
        <v>5600000000</v>
      </c>
      <c r="F22" s="59">
        <v>0</v>
      </c>
      <c r="G22" s="60">
        <f t="shared" si="1"/>
        <v>1292</v>
      </c>
      <c r="H22" s="60">
        <f t="shared" si="1"/>
        <v>3286265</v>
      </c>
      <c r="I22" s="116">
        <f t="shared" si="1"/>
        <v>3319360</v>
      </c>
      <c r="J22" s="116">
        <f t="shared" si="1"/>
        <v>3089668</v>
      </c>
    </row>
    <row r="23" spans="1:10" ht="47.25" x14ac:dyDescent="0.25">
      <c r="A23" s="56" t="s">
        <v>241</v>
      </c>
      <c r="B23" s="69" t="s">
        <v>204</v>
      </c>
      <c r="C23" s="57">
        <v>1</v>
      </c>
      <c r="D23" s="57">
        <v>4</v>
      </c>
      <c r="E23" s="58">
        <v>5610000000</v>
      </c>
      <c r="F23" s="59">
        <v>0</v>
      </c>
      <c r="G23" s="60">
        <f t="shared" si="1"/>
        <v>1292</v>
      </c>
      <c r="H23" s="60">
        <f t="shared" si="1"/>
        <v>3286265</v>
      </c>
      <c r="I23" s="116">
        <f t="shared" si="1"/>
        <v>3319360</v>
      </c>
      <c r="J23" s="116">
        <f t="shared" si="1"/>
        <v>3089668</v>
      </c>
    </row>
    <row r="24" spans="1:10" ht="15.75" x14ac:dyDescent="0.25">
      <c r="A24" s="56" t="s">
        <v>245</v>
      </c>
      <c r="B24" s="69" t="s">
        <v>204</v>
      </c>
      <c r="C24" s="57">
        <v>1</v>
      </c>
      <c r="D24" s="57">
        <v>4</v>
      </c>
      <c r="E24" s="58">
        <v>5610010020</v>
      </c>
      <c r="F24" s="59">
        <v>0</v>
      </c>
      <c r="G24" s="60">
        <f>G25+G26+G27+G28+G31+G32+G30</f>
        <v>1292</v>
      </c>
      <c r="H24" s="60">
        <f>H25+H26+H27+H28+H31+H32+H30</f>
        <v>3286265</v>
      </c>
      <c r="I24" s="116">
        <f>I25+I26+I27+I28+I31+I32</f>
        <v>3319360</v>
      </c>
      <c r="J24" s="116">
        <f>J25+J26+J27+J28+J31+J32</f>
        <v>3089668</v>
      </c>
    </row>
    <row r="25" spans="1:10" ht="31.5" x14ac:dyDescent="0.25">
      <c r="A25" s="56" t="s">
        <v>201</v>
      </c>
      <c r="B25" s="69" t="s">
        <v>204</v>
      </c>
      <c r="C25" s="57">
        <v>1</v>
      </c>
      <c r="D25" s="57">
        <v>4</v>
      </c>
      <c r="E25" s="58">
        <v>5610010020</v>
      </c>
      <c r="F25" s="59">
        <v>121</v>
      </c>
      <c r="G25" s="60">
        <v>0</v>
      </c>
      <c r="H25" s="60">
        <f>Лист5!G27</f>
        <v>1360600</v>
      </c>
      <c r="I25" s="116">
        <f>Лист5!H27</f>
        <v>1360600</v>
      </c>
      <c r="J25" s="116">
        <f>Лист5!I27</f>
        <v>1360600</v>
      </c>
    </row>
    <row r="26" spans="1:10" ht="47.25" x14ac:dyDescent="0.25">
      <c r="A26" s="56" t="s">
        <v>233</v>
      </c>
      <c r="B26" s="69" t="s">
        <v>204</v>
      </c>
      <c r="C26" s="57">
        <v>1</v>
      </c>
      <c r="D26" s="57">
        <v>4</v>
      </c>
      <c r="E26" s="58">
        <v>5610010020</v>
      </c>
      <c r="F26" s="59">
        <v>129</v>
      </c>
      <c r="G26" s="60">
        <v>0</v>
      </c>
      <c r="H26" s="60">
        <f>Лист5!G28</f>
        <v>412000</v>
      </c>
      <c r="I26" s="116">
        <f>Лист5!H28</f>
        <v>412000</v>
      </c>
      <c r="J26" s="116">
        <f>Лист5!I28</f>
        <v>412000</v>
      </c>
    </row>
    <row r="27" spans="1:10" ht="31.5" customHeight="1" x14ac:dyDescent="0.25">
      <c r="A27" s="90" t="s">
        <v>189</v>
      </c>
      <c r="B27" s="126">
        <v>125</v>
      </c>
      <c r="C27" s="57">
        <v>1</v>
      </c>
      <c r="D27" s="57">
        <v>4</v>
      </c>
      <c r="E27" s="58">
        <v>5610010020</v>
      </c>
      <c r="F27" s="59">
        <v>122</v>
      </c>
      <c r="G27" s="60">
        <v>0</v>
      </c>
      <c r="H27" s="60">
        <f>Лист5!G29</f>
        <v>20000</v>
      </c>
      <c r="I27" s="116">
        <f>Лист5!H29</f>
        <v>20000</v>
      </c>
      <c r="J27" s="116">
        <f>Лист5!I29</f>
        <v>20000</v>
      </c>
    </row>
    <row r="28" spans="1:10" ht="31.5" x14ac:dyDescent="0.25">
      <c r="A28" s="56" t="s">
        <v>239</v>
      </c>
      <c r="B28" s="69" t="str">
        <f>$B$14</f>
        <v>125</v>
      </c>
      <c r="C28" s="57">
        <v>1</v>
      </c>
      <c r="D28" s="57">
        <v>4</v>
      </c>
      <c r="E28" s="58">
        <v>5610010020</v>
      </c>
      <c r="F28" s="59">
        <v>244</v>
      </c>
      <c r="G28" s="60">
        <v>0</v>
      </c>
      <c r="H28" s="107">
        <f>Лист5!G31</f>
        <v>1454357</v>
      </c>
      <c r="I28" s="116">
        <f>Лист5!H31</f>
        <v>1524260</v>
      </c>
      <c r="J28" s="116">
        <f>Лист4!H26</f>
        <v>1294568</v>
      </c>
    </row>
    <row r="29" spans="1:10" ht="15.75" x14ac:dyDescent="0.25">
      <c r="A29" s="56" t="s">
        <v>277</v>
      </c>
      <c r="B29" s="69" t="s">
        <v>204</v>
      </c>
      <c r="C29" s="57">
        <v>1</v>
      </c>
      <c r="D29" s="57">
        <v>4</v>
      </c>
      <c r="E29" s="58">
        <v>5610010020</v>
      </c>
      <c r="F29" s="59">
        <v>850</v>
      </c>
      <c r="G29" s="60"/>
      <c r="H29" s="107">
        <v>2500</v>
      </c>
      <c r="I29" s="116">
        <v>2500</v>
      </c>
      <c r="J29" s="116">
        <v>2500</v>
      </c>
    </row>
    <row r="30" spans="1:10" ht="15.75" x14ac:dyDescent="0.25">
      <c r="A30" s="56" t="s">
        <v>284</v>
      </c>
      <c r="B30" s="69" t="s">
        <v>204</v>
      </c>
      <c r="C30" s="57">
        <v>1</v>
      </c>
      <c r="D30" s="57">
        <v>4</v>
      </c>
      <c r="E30" s="58">
        <v>5610010020</v>
      </c>
      <c r="F30" s="59">
        <v>851</v>
      </c>
      <c r="G30" s="60">
        <v>1292</v>
      </c>
      <c r="H30" s="107">
        <v>1292</v>
      </c>
      <c r="I30" s="116"/>
      <c r="J30" s="116"/>
    </row>
    <row r="31" spans="1:10" ht="15.75" x14ac:dyDescent="0.25">
      <c r="A31" s="56" t="s">
        <v>234</v>
      </c>
      <c r="B31" s="69" t="str">
        <f>$B$14</f>
        <v>125</v>
      </c>
      <c r="C31" s="57">
        <v>1</v>
      </c>
      <c r="D31" s="57">
        <v>4</v>
      </c>
      <c r="E31" s="58">
        <v>5610010020</v>
      </c>
      <c r="F31" s="59">
        <v>853</v>
      </c>
      <c r="G31" s="60"/>
      <c r="H31" s="60">
        <f>Лист4!F36</f>
        <v>2500</v>
      </c>
      <c r="I31" s="116">
        <f>Лист4!G36</f>
        <v>2500</v>
      </c>
      <c r="J31" s="116">
        <f>Лист4!H36</f>
        <v>2500</v>
      </c>
    </row>
    <row r="32" spans="1:10" ht="15.75" x14ac:dyDescent="0.25">
      <c r="A32" s="56" t="s">
        <v>73</v>
      </c>
      <c r="B32" s="69" t="s">
        <v>204</v>
      </c>
      <c r="C32" s="57">
        <v>1</v>
      </c>
      <c r="D32" s="57">
        <v>4</v>
      </c>
      <c r="E32" s="58">
        <v>5610010020</v>
      </c>
      <c r="F32" s="59">
        <v>540</v>
      </c>
      <c r="G32" s="60">
        <v>0</v>
      </c>
      <c r="H32" s="60">
        <f>Лист4!F27</f>
        <v>35516</v>
      </c>
      <c r="I32" s="130">
        <v>0</v>
      </c>
      <c r="J32" s="130">
        <v>0</v>
      </c>
    </row>
    <row r="33" spans="1:10" ht="15.75" hidden="1" x14ac:dyDescent="0.25">
      <c r="A33" s="51" t="s">
        <v>102</v>
      </c>
      <c r="B33" s="69" t="str">
        <f t="shared" ref="B33:B39" si="2">$B$14</f>
        <v>125</v>
      </c>
      <c r="C33" s="52">
        <v>2</v>
      </c>
      <c r="D33" s="52">
        <v>0</v>
      </c>
      <c r="E33" s="53">
        <v>0</v>
      </c>
      <c r="F33" s="54">
        <v>0</v>
      </c>
      <c r="G33" s="55" t="e">
        <f>G34</f>
        <v>#REF!</v>
      </c>
      <c r="H33" s="55" t="e">
        <f>H34</f>
        <v>#REF!</v>
      </c>
      <c r="I33" s="115"/>
      <c r="J33" s="115"/>
    </row>
    <row r="34" spans="1:10" ht="15.75" hidden="1" x14ac:dyDescent="0.25">
      <c r="A34" s="56" t="s">
        <v>104</v>
      </c>
      <c r="B34" s="69" t="str">
        <f t="shared" si="2"/>
        <v>125</v>
      </c>
      <c r="C34" s="57">
        <v>2</v>
      </c>
      <c r="D34" s="57">
        <v>3</v>
      </c>
      <c r="E34" s="58">
        <v>0</v>
      </c>
      <c r="F34" s="59">
        <v>0</v>
      </c>
      <c r="G34" s="60" t="e">
        <f>G36</f>
        <v>#REF!</v>
      </c>
      <c r="H34" s="60" t="e">
        <f>H36</f>
        <v>#REF!</v>
      </c>
      <c r="I34" s="115"/>
      <c r="J34" s="115"/>
    </row>
    <row r="35" spans="1:10" ht="15.75" hidden="1" x14ac:dyDescent="0.25">
      <c r="A35" s="56" t="s">
        <v>133</v>
      </c>
      <c r="B35" s="69" t="str">
        <f t="shared" si="2"/>
        <v>125</v>
      </c>
      <c r="C35" s="57">
        <v>2</v>
      </c>
      <c r="D35" s="57">
        <v>3</v>
      </c>
      <c r="E35" s="58">
        <v>10000</v>
      </c>
      <c r="F35" s="59">
        <v>0</v>
      </c>
      <c r="G35" s="60" t="e">
        <f>G36</f>
        <v>#REF!</v>
      </c>
      <c r="H35" s="60" t="e">
        <f>H36</f>
        <v>#REF!</v>
      </c>
      <c r="I35" s="115"/>
      <c r="J35" s="115"/>
    </row>
    <row r="36" spans="1:10" ht="31.5" hidden="1" x14ac:dyDescent="0.25">
      <c r="A36" s="56" t="s">
        <v>135</v>
      </c>
      <c r="B36" s="69" t="str">
        <f t="shared" si="2"/>
        <v>125</v>
      </c>
      <c r="C36" s="57">
        <v>2</v>
      </c>
      <c r="D36" s="57">
        <v>3</v>
      </c>
      <c r="E36" s="58">
        <v>13600</v>
      </c>
      <c r="F36" s="59">
        <v>0</v>
      </c>
      <c r="G36" s="60" t="e">
        <f>G37+G38+G39</f>
        <v>#REF!</v>
      </c>
      <c r="H36" s="60" t="e">
        <f>H37+H38+H39</f>
        <v>#REF!</v>
      </c>
      <c r="I36" s="115"/>
      <c r="J36" s="115"/>
    </row>
    <row r="37" spans="1:10" ht="15.75" hidden="1" x14ac:dyDescent="0.25">
      <c r="A37" s="56" t="s">
        <v>141</v>
      </c>
      <c r="B37" s="69" t="str">
        <f t="shared" si="2"/>
        <v>125</v>
      </c>
      <c r="C37" s="57">
        <v>2</v>
      </c>
      <c r="D37" s="57">
        <v>3</v>
      </c>
      <c r="E37" s="58">
        <v>13600</v>
      </c>
      <c r="F37" s="59">
        <v>121</v>
      </c>
      <c r="G37" s="60" t="e">
        <f>H37</f>
        <v>#REF!</v>
      </c>
      <c r="H37" s="60" t="e">
        <f>Лист4!#REF!</f>
        <v>#REF!</v>
      </c>
      <c r="I37" s="115"/>
      <c r="J37" s="115"/>
    </row>
    <row r="38" spans="1:10" ht="31.5" hidden="1" x14ac:dyDescent="0.25">
      <c r="A38" s="56" t="s">
        <v>142</v>
      </c>
      <c r="B38" s="69" t="str">
        <f t="shared" si="2"/>
        <v>125</v>
      </c>
      <c r="C38" s="57">
        <v>2</v>
      </c>
      <c r="D38" s="57">
        <v>3</v>
      </c>
      <c r="E38" s="58">
        <v>13600</v>
      </c>
      <c r="F38" s="59">
        <v>244</v>
      </c>
      <c r="G38" s="60">
        <f>H38</f>
        <v>1785</v>
      </c>
      <c r="H38" s="60">
        <f>Лист4!F50</f>
        <v>1785</v>
      </c>
      <c r="I38" s="115"/>
      <c r="J38" s="115"/>
    </row>
    <row r="39" spans="1:10" ht="15.75" hidden="1" x14ac:dyDescent="0.25">
      <c r="A39" s="56" t="s">
        <v>128</v>
      </c>
      <c r="B39" s="69" t="str">
        <f t="shared" si="2"/>
        <v>125</v>
      </c>
      <c r="C39" s="57">
        <v>2</v>
      </c>
      <c r="D39" s="57">
        <v>3</v>
      </c>
      <c r="E39" s="58">
        <v>13600</v>
      </c>
      <c r="F39" s="59">
        <v>500</v>
      </c>
      <c r="G39" s="60">
        <v>0</v>
      </c>
      <c r="H39" s="60">
        <v>0</v>
      </c>
      <c r="I39" s="115"/>
      <c r="J39" s="115"/>
    </row>
    <row r="40" spans="1:10" ht="47.25" x14ac:dyDescent="0.25">
      <c r="A40" s="56" t="s">
        <v>274</v>
      </c>
      <c r="B40" s="69" t="s">
        <v>204</v>
      </c>
      <c r="C40" s="57">
        <v>1</v>
      </c>
      <c r="D40" s="57">
        <v>6</v>
      </c>
      <c r="E40" s="84" t="s">
        <v>162</v>
      </c>
      <c r="F40" s="59">
        <v>0</v>
      </c>
      <c r="G40" s="60">
        <f t="shared" ref="G40:J41" si="3">G41</f>
        <v>0</v>
      </c>
      <c r="H40" s="60">
        <f t="shared" si="3"/>
        <v>34781</v>
      </c>
      <c r="I40" s="115">
        <f t="shared" si="3"/>
        <v>0</v>
      </c>
      <c r="J40" s="115">
        <f t="shared" si="3"/>
        <v>0</v>
      </c>
    </row>
    <row r="41" spans="1:10" ht="63" x14ac:dyDescent="0.25">
      <c r="A41" s="56" t="s">
        <v>240</v>
      </c>
      <c r="B41" s="69" t="s">
        <v>204</v>
      </c>
      <c r="C41" s="57">
        <v>1</v>
      </c>
      <c r="D41" s="57">
        <v>6</v>
      </c>
      <c r="E41" s="58">
        <v>5600000000</v>
      </c>
      <c r="F41" s="59">
        <v>0</v>
      </c>
      <c r="G41" s="60">
        <f t="shared" si="3"/>
        <v>0</v>
      </c>
      <c r="H41" s="60">
        <f t="shared" si="3"/>
        <v>34781</v>
      </c>
      <c r="I41" s="115">
        <f t="shared" si="3"/>
        <v>0</v>
      </c>
      <c r="J41" s="115">
        <f t="shared" si="3"/>
        <v>0</v>
      </c>
    </row>
    <row r="42" spans="1:10" ht="47.25" x14ac:dyDescent="0.25">
      <c r="A42" s="56" t="s">
        <v>264</v>
      </c>
      <c r="B42" s="69" t="s">
        <v>204</v>
      </c>
      <c r="C42" s="57">
        <v>1</v>
      </c>
      <c r="D42" s="57">
        <v>6</v>
      </c>
      <c r="E42" s="58">
        <v>5610000000</v>
      </c>
      <c r="F42" s="59">
        <v>0</v>
      </c>
      <c r="G42" s="60">
        <f>G44</f>
        <v>0</v>
      </c>
      <c r="H42" s="60">
        <f>H44</f>
        <v>34781</v>
      </c>
      <c r="I42" s="115">
        <f>I44</f>
        <v>0</v>
      </c>
      <c r="J42" s="115">
        <f>J44</f>
        <v>0</v>
      </c>
    </row>
    <row r="43" spans="1:10" ht="47.25" x14ac:dyDescent="0.25">
      <c r="A43" s="133" t="s">
        <v>273</v>
      </c>
      <c r="B43" s="69" t="s">
        <v>204</v>
      </c>
      <c r="C43" s="57">
        <v>1</v>
      </c>
      <c r="D43" s="57">
        <v>6</v>
      </c>
      <c r="E43" s="58">
        <v>5610010080</v>
      </c>
      <c r="F43" s="59">
        <v>0</v>
      </c>
      <c r="G43" s="60">
        <v>0</v>
      </c>
      <c r="H43" s="60">
        <v>34781</v>
      </c>
      <c r="I43" s="115">
        <v>0</v>
      </c>
      <c r="J43" s="115">
        <v>0</v>
      </c>
    </row>
    <row r="44" spans="1:10" ht="15.75" x14ac:dyDescent="0.25">
      <c r="A44" s="56" t="s">
        <v>73</v>
      </c>
      <c r="B44" s="69" t="s">
        <v>204</v>
      </c>
      <c r="C44" s="57">
        <v>1</v>
      </c>
      <c r="D44" s="57">
        <v>6</v>
      </c>
      <c r="E44" s="58">
        <v>5610010080</v>
      </c>
      <c r="F44" s="59">
        <v>540</v>
      </c>
      <c r="G44" s="60">
        <v>0</v>
      </c>
      <c r="H44" s="60">
        <f>Лист4!F43</f>
        <v>34781</v>
      </c>
      <c r="I44" s="115">
        <v>0</v>
      </c>
      <c r="J44" s="115">
        <v>0</v>
      </c>
    </row>
    <row r="45" spans="1:10" ht="15.75" x14ac:dyDescent="0.25">
      <c r="A45" s="51" t="s">
        <v>102</v>
      </c>
      <c r="B45" s="70" t="s">
        <v>204</v>
      </c>
      <c r="C45" s="52">
        <v>2</v>
      </c>
      <c r="D45" s="52">
        <v>3</v>
      </c>
      <c r="E45" s="83" t="s">
        <v>162</v>
      </c>
      <c r="F45" s="54">
        <v>0</v>
      </c>
      <c r="G45" s="55">
        <f t="shared" ref="G45:J48" si="4">G46</f>
        <v>0</v>
      </c>
      <c r="H45" s="55">
        <f t="shared" si="4"/>
        <v>185785</v>
      </c>
      <c r="I45" s="102">
        <f t="shared" si="4"/>
        <v>188095</v>
      </c>
      <c r="J45" s="102">
        <f t="shared" si="4"/>
        <v>194875</v>
      </c>
    </row>
    <row r="46" spans="1:10" ht="15.75" x14ac:dyDescent="0.25">
      <c r="A46" s="56" t="s">
        <v>104</v>
      </c>
      <c r="B46" s="69" t="s">
        <v>204</v>
      </c>
      <c r="C46" s="57">
        <v>2</v>
      </c>
      <c r="D46" s="57">
        <v>3</v>
      </c>
      <c r="E46" s="84" t="s">
        <v>162</v>
      </c>
      <c r="F46" s="59">
        <v>0</v>
      </c>
      <c r="G46" s="60">
        <f t="shared" si="4"/>
        <v>0</v>
      </c>
      <c r="H46" s="60">
        <f t="shared" si="4"/>
        <v>185785</v>
      </c>
      <c r="I46" s="116">
        <f t="shared" si="4"/>
        <v>188095</v>
      </c>
      <c r="J46" s="116">
        <f t="shared" si="4"/>
        <v>194875</v>
      </c>
    </row>
    <row r="47" spans="1:10" ht="63" x14ac:dyDescent="0.25">
      <c r="A47" s="56" t="s">
        <v>240</v>
      </c>
      <c r="B47" s="69" t="s">
        <v>204</v>
      </c>
      <c r="C47" s="57">
        <v>2</v>
      </c>
      <c r="D47" s="57">
        <v>3</v>
      </c>
      <c r="E47" s="84" t="s">
        <v>242</v>
      </c>
      <c r="F47" s="59">
        <v>0</v>
      </c>
      <c r="G47" s="60">
        <f t="shared" si="4"/>
        <v>0</v>
      </c>
      <c r="H47" s="60">
        <f t="shared" si="4"/>
        <v>185785</v>
      </c>
      <c r="I47" s="116">
        <f t="shared" si="4"/>
        <v>188095</v>
      </c>
      <c r="J47" s="116">
        <f t="shared" si="4"/>
        <v>194875</v>
      </c>
    </row>
    <row r="48" spans="1:10" ht="31.5" x14ac:dyDescent="0.25">
      <c r="A48" s="56" t="s">
        <v>247</v>
      </c>
      <c r="B48" s="69" t="s">
        <v>204</v>
      </c>
      <c r="C48" s="57">
        <v>2</v>
      </c>
      <c r="D48" s="57">
        <v>3</v>
      </c>
      <c r="E48" s="84" t="s">
        <v>249</v>
      </c>
      <c r="F48" s="59">
        <v>0</v>
      </c>
      <c r="G48" s="60">
        <f t="shared" si="4"/>
        <v>0</v>
      </c>
      <c r="H48" s="60">
        <f t="shared" si="4"/>
        <v>185785</v>
      </c>
      <c r="I48" s="116">
        <f t="shared" si="4"/>
        <v>188095</v>
      </c>
      <c r="J48" s="116">
        <f t="shared" si="4"/>
        <v>194875</v>
      </c>
    </row>
    <row r="49" spans="1:10" ht="31.5" x14ac:dyDescent="0.25">
      <c r="A49" s="56" t="s">
        <v>248</v>
      </c>
      <c r="B49" s="69" t="s">
        <v>204</v>
      </c>
      <c r="C49" s="57">
        <v>2</v>
      </c>
      <c r="D49" s="57">
        <v>3</v>
      </c>
      <c r="E49" s="84" t="s">
        <v>250</v>
      </c>
      <c r="F49" s="59">
        <v>0</v>
      </c>
      <c r="G49" s="60">
        <f>G50+G51+G52</f>
        <v>0</v>
      </c>
      <c r="H49" s="60">
        <f>H50+H51+H52</f>
        <v>185785</v>
      </c>
      <c r="I49" s="116">
        <f>I50+I51+I52</f>
        <v>188095</v>
      </c>
      <c r="J49" s="116">
        <f>J50+J51+J52</f>
        <v>194875</v>
      </c>
    </row>
    <row r="50" spans="1:10" ht="31.5" x14ac:dyDescent="0.25">
      <c r="A50" s="56" t="s">
        <v>201</v>
      </c>
      <c r="B50" s="69" t="s">
        <v>204</v>
      </c>
      <c r="C50" s="57">
        <v>2</v>
      </c>
      <c r="D50" s="57">
        <v>3</v>
      </c>
      <c r="E50" s="84" t="s">
        <v>250</v>
      </c>
      <c r="F50" s="59">
        <v>121</v>
      </c>
      <c r="G50" s="60">
        <v>0</v>
      </c>
      <c r="H50" s="60">
        <f>Лист5!G47</f>
        <v>141000</v>
      </c>
      <c r="I50" s="116">
        <f>Лист5!H47</f>
        <v>141000</v>
      </c>
      <c r="J50" s="116">
        <f>Лист5!I47</f>
        <v>141000</v>
      </c>
    </row>
    <row r="51" spans="1:10" ht="47.25" x14ac:dyDescent="0.25">
      <c r="A51" s="56" t="s">
        <v>233</v>
      </c>
      <c r="B51" s="69" t="s">
        <v>204</v>
      </c>
      <c r="C51" s="57">
        <v>2</v>
      </c>
      <c r="D51" s="57">
        <v>3</v>
      </c>
      <c r="E51" s="84" t="s">
        <v>250</v>
      </c>
      <c r="F51" s="59">
        <v>129</v>
      </c>
      <c r="G51" s="60">
        <v>0</v>
      </c>
      <c r="H51" s="60">
        <f>Лист5!G48</f>
        <v>43000</v>
      </c>
      <c r="I51" s="116">
        <f>Лист5!H48</f>
        <v>43000</v>
      </c>
      <c r="J51" s="116">
        <f>Лист5!I48</f>
        <v>43000</v>
      </c>
    </row>
    <row r="52" spans="1:10" ht="31.5" x14ac:dyDescent="0.25">
      <c r="A52" s="56" t="s">
        <v>235</v>
      </c>
      <c r="B52" s="69" t="s">
        <v>204</v>
      </c>
      <c r="C52" s="57">
        <v>2</v>
      </c>
      <c r="D52" s="57">
        <v>3</v>
      </c>
      <c r="E52" s="58">
        <v>7700051180</v>
      </c>
      <c r="F52" s="59">
        <v>244</v>
      </c>
      <c r="G52" s="60">
        <v>0</v>
      </c>
      <c r="H52" s="60">
        <f>Лист5!G50</f>
        <v>1785</v>
      </c>
      <c r="I52" s="116">
        <f>Лист5!H50</f>
        <v>4095</v>
      </c>
      <c r="J52" s="116">
        <f>Лист4!H50</f>
        <v>10875</v>
      </c>
    </row>
    <row r="53" spans="1:10" ht="31.5" x14ac:dyDescent="0.2">
      <c r="A53" s="51" t="s">
        <v>136</v>
      </c>
      <c r="B53" s="70" t="str">
        <f>$B$14</f>
        <v>125</v>
      </c>
      <c r="C53" s="52">
        <v>3</v>
      </c>
      <c r="D53" s="52">
        <v>0</v>
      </c>
      <c r="E53" s="83" t="s">
        <v>162</v>
      </c>
      <c r="F53" s="54">
        <v>0</v>
      </c>
      <c r="G53" s="55">
        <f>G59</f>
        <v>0</v>
      </c>
      <c r="H53" s="55">
        <f>Лист4!F51</f>
        <v>775600</v>
      </c>
      <c r="I53" s="119">
        <f>I54+I59+I64</f>
        <v>775600</v>
      </c>
      <c r="J53" s="119">
        <f>J54+J59+J64</f>
        <v>775600</v>
      </c>
    </row>
    <row r="54" spans="1:10" s="74" customFormat="1" ht="15.75" x14ac:dyDescent="0.25">
      <c r="A54" s="51" t="s">
        <v>151</v>
      </c>
      <c r="B54" s="105" t="str">
        <f>$B$14</f>
        <v>125</v>
      </c>
      <c r="C54" s="52">
        <v>3</v>
      </c>
      <c r="D54" s="52">
        <v>4</v>
      </c>
      <c r="E54" s="83" t="s">
        <v>162</v>
      </c>
      <c r="F54" s="54">
        <v>0</v>
      </c>
      <c r="G54" s="134">
        <v>0</v>
      </c>
      <c r="H54" s="118">
        <f>H55</f>
        <v>7600</v>
      </c>
      <c r="I54" s="102">
        <f>I55</f>
        <v>7600</v>
      </c>
      <c r="J54" s="102">
        <f>J55</f>
        <v>7600</v>
      </c>
    </row>
    <row r="55" spans="1:10" ht="63" x14ac:dyDescent="0.2">
      <c r="A55" s="56" t="s">
        <v>240</v>
      </c>
      <c r="B55" s="81" t="str">
        <f>$B$14</f>
        <v>125</v>
      </c>
      <c r="C55" s="57">
        <v>3</v>
      </c>
      <c r="D55" s="57">
        <v>4</v>
      </c>
      <c r="E55" s="58">
        <v>5600000000</v>
      </c>
      <c r="F55" s="59">
        <v>0</v>
      </c>
      <c r="G55" s="59"/>
      <c r="H55" s="85">
        <f>H57</f>
        <v>7600</v>
      </c>
      <c r="I55" s="117">
        <f>I57</f>
        <v>7600</v>
      </c>
      <c r="J55" s="117">
        <f>J57</f>
        <v>7600</v>
      </c>
    </row>
    <row r="56" spans="1:10" ht="31.5" x14ac:dyDescent="0.2">
      <c r="A56" s="56" t="s">
        <v>247</v>
      </c>
      <c r="B56" s="81">
        <v>125</v>
      </c>
      <c r="C56" s="57">
        <v>3</v>
      </c>
      <c r="D56" s="57">
        <v>4</v>
      </c>
      <c r="E56" s="58">
        <v>5620000000</v>
      </c>
      <c r="F56" s="59">
        <v>0</v>
      </c>
      <c r="G56" s="59"/>
      <c r="H56" s="85">
        <f t="shared" ref="H56:J57" si="5">H57</f>
        <v>7600</v>
      </c>
      <c r="I56" s="117">
        <f t="shared" si="5"/>
        <v>7600</v>
      </c>
      <c r="J56" s="117">
        <f t="shared" si="5"/>
        <v>7600</v>
      </c>
    </row>
    <row r="57" spans="1:10" ht="78.75" x14ac:dyDescent="0.2">
      <c r="A57" s="56" t="s">
        <v>254</v>
      </c>
      <c r="B57" s="81" t="str">
        <f>$B$14</f>
        <v>125</v>
      </c>
      <c r="C57" s="57">
        <v>3</v>
      </c>
      <c r="D57" s="57">
        <v>4</v>
      </c>
      <c r="E57" s="58">
        <v>5620059302</v>
      </c>
      <c r="F57" s="59">
        <v>0</v>
      </c>
      <c r="G57" s="59"/>
      <c r="H57" s="85">
        <f t="shared" si="5"/>
        <v>7600</v>
      </c>
      <c r="I57" s="117">
        <f t="shared" si="5"/>
        <v>7600</v>
      </c>
      <c r="J57" s="117">
        <f t="shared" si="5"/>
        <v>7600</v>
      </c>
    </row>
    <row r="58" spans="1:10" ht="31.5" x14ac:dyDescent="0.2">
      <c r="A58" s="56" t="s">
        <v>235</v>
      </c>
      <c r="B58" s="81" t="str">
        <f>$B$14</f>
        <v>125</v>
      </c>
      <c r="C58" s="57">
        <v>3</v>
      </c>
      <c r="D58" s="57">
        <v>4</v>
      </c>
      <c r="E58" s="58">
        <v>5620059302</v>
      </c>
      <c r="F58" s="59">
        <v>244</v>
      </c>
      <c r="G58" s="59"/>
      <c r="H58" s="85">
        <f>Лист5!G57</f>
        <v>7600</v>
      </c>
      <c r="I58" s="117">
        <f>Лист5!H57</f>
        <v>7600</v>
      </c>
      <c r="J58" s="117">
        <f>Лист5!I57</f>
        <v>7600</v>
      </c>
    </row>
    <row r="59" spans="1:10" ht="15.75" x14ac:dyDescent="0.25">
      <c r="A59" s="51" t="s">
        <v>108</v>
      </c>
      <c r="B59" s="70" t="str">
        <f>$B$14</f>
        <v>125</v>
      </c>
      <c r="C59" s="52">
        <v>3</v>
      </c>
      <c r="D59" s="52">
        <v>10</v>
      </c>
      <c r="E59" s="83" t="s">
        <v>162</v>
      </c>
      <c r="F59" s="54">
        <v>0</v>
      </c>
      <c r="G59" s="55">
        <f t="shared" ref="G59:H62" si="6">G60</f>
        <v>0</v>
      </c>
      <c r="H59" s="55">
        <f t="shared" si="6"/>
        <v>750000</v>
      </c>
      <c r="I59" s="102">
        <f t="shared" ref="I59:J62" si="7">I60</f>
        <v>750000</v>
      </c>
      <c r="J59" s="102">
        <f t="shared" si="7"/>
        <v>750000</v>
      </c>
    </row>
    <row r="60" spans="1:10" ht="63" x14ac:dyDescent="0.25">
      <c r="A60" s="56" t="s">
        <v>240</v>
      </c>
      <c r="B60" s="69" t="str">
        <f>$B$14</f>
        <v>125</v>
      </c>
      <c r="C60" s="57">
        <v>3</v>
      </c>
      <c r="D60" s="57">
        <v>10</v>
      </c>
      <c r="E60" s="58">
        <v>5600000000</v>
      </c>
      <c r="F60" s="59">
        <v>0</v>
      </c>
      <c r="G60" s="60">
        <f>G62</f>
        <v>0</v>
      </c>
      <c r="H60" s="60">
        <f>H62</f>
        <v>750000</v>
      </c>
      <c r="I60" s="116">
        <f>I62</f>
        <v>750000</v>
      </c>
      <c r="J60" s="116">
        <f>J62</f>
        <v>750000</v>
      </c>
    </row>
    <row r="61" spans="1:10" ht="47.25" x14ac:dyDescent="0.25">
      <c r="A61" s="56" t="s">
        <v>255</v>
      </c>
      <c r="B61" s="69" t="s">
        <v>204</v>
      </c>
      <c r="C61" s="57">
        <v>3</v>
      </c>
      <c r="D61" s="57">
        <v>10</v>
      </c>
      <c r="E61" s="58">
        <v>5630000000</v>
      </c>
      <c r="F61" s="59">
        <v>0</v>
      </c>
      <c r="G61" s="60"/>
      <c r="H61" s="60">
        <f>H62</f>
        <v>750000</v>
      </c>
      <c r="I61" s="116">
        <f>I62</f>
        <v>750000</v>
      </c>
      <c r="J61" s="116">
        <f>J62</f>
        <v>750000</v>
      </c>
    </row>
    <row r="62" spans="1:10" ht="40.5" customHeight="1" x14ac:dyDescent="0.25">
      <c r="A62" s="56" t="s">
        <v>256</v>
      </c>
      <c r="B62" s="69" t="str">
        <f>$B$14</f>
        <v>125</v>
      </c>
      <c r="C62" s="57">
        <v>3</v>
      </c>
      <c r="D62" s="57">
        <v>10</v>
      </c>
      <c r="E62" s="58">
        <v>5630095020</v>
      </c>
      <c r="F62" s="59">
        <v>0</v>
      </c>
      <c r="G62" s="60">
        <f t="shared" si="6"/>
        <v>0</v>
      </c>
      <c r="H62" s="60">
        <f t="shared" si="6"/>
        <v>750000</v>
      </c>
      <c r="I62" s="116">
        <f t="shared" si="7"/>
        <v>750000</v>
      </c>
      <c r="J62" s="116">
        <f t="shared" si="7"/>
        <v>750000</v>
      </c>
    </row>
    <row r="63" spans="1:10" ht="31.5" x14ac:dyDescent="0.25">
      <c r="A63" s="56" t="s">
        <v>235</v>
      </c>
      <c r="B63" s="69" t="str">
        <f>$B$14</f>
        <v>125</v>
      </c>
      <c r="C63" s="57">
        <v>3</v>
      </c>
      <c r="D63" s="57">
        <v>10</v>
      </c>
      <c r="E63" s="58">
        <v>5630095020</v>
      </c>
      <c r="F63" s="59">
        <v>244</v>
      </c>
      <c r="G63" s="60">
        <v>0</v>
      </c>
      <c r="H63" s="60">
        <f>Лист4!F61</f>
        <v>750000</v>
      </c>
      <c r="I63" s="116">
        <f>Лист4!G61</f>
        <v>750000</v>
      </c>
      <c r="J63" s="116">
        <f>Лист4!H61</f>
        <v>750000</v>
      </c>
    </row>
    <row r="64" spans="1:10" ht="31.5" x14ac:dyDescent="0.25">
      <c r="A64" s="51" t="s">
        <v>202</v>
      </c>
      <c r="B64" s="70" t="s">
        <v>204</v>
      </c>
      <c r="C64" s="52">
        <v>3</v>
      </c>
      <c r="D64" s="52">
        <v>14</v>
      </c>
      <c r="E64" s="83" t="s">
        <v>162</v>
      </c>
      <c r="F64" s="54">
        <v>0</v>
      </c>
      <c r="G64" s="55">
        <f>G65</f>
        <v>0</v>
      </c>
      <c r="H64" s="55">
        <f t="shared" ref="H64:J67" si="8">H65</f>
        <v>18000</v>
      </c>
      <c r="I64" s="102">
        <f t="shared" si="8"/>
        <v>18000</v>
      </c>
      <c r="J64" s="102">
        <f t="shared" si="8"/>
        <v>18000</v>
      </c>
    </row>
    <row r="65" spans="1:10" ht="63" x14ac:dyDescent="0.25">
      <c r="A65" s="56" t="s">
        <v>240</v>
      </c>
      <c r="B65" s="69" t="s">
        <v>204</v>
      </c>
      <c r="C65" s="57">
        <v>3</v>
      </c>
      <c r="D65" s="57">
        <v>14</v>
      </c>
      <c r="E65" s="58">
        <v>5600000000</v>
      </c>
      <c r="F65" s="59">
        <v>0</v>
      </c>
      <c r="G65" s="60">
        <f>G67</f>
        <v>0</v>
      </c>
      <c r="H65" s="60">
        <f>H67</f>
        <v>18000</v>
      </c>
      <c r="I65" s="116">
        <f>I67</f>
        <v>18000</v>
      </c>
      <c r="J65" s="116">
        <f>J67</f>
        <v>18000</v>
      </c>
    </row>
    <row r="66" spans="1:10" ht="47.25" x14ac:dyDescent="0.25">
      <c r="A66" s="56" t="s">
        <v>257</v>
      </c>
      <c r="B66" s="69" t="s">
        <v>204</v>
      </c>
      <c r="C66" s="57">
        <v>3</v>
      </c>
      <c r="D66" s="57">
        <v>14</v>
      </c>
      <c r="E66" s="58">
        <v>5640000000</v>
      </c>
      <c r="F66" s="59">
        <v>0</v>
      </c>
      <c r="G66" s="60"/>
      <c r="H66" s="60"/>
      <c r="I66" s="116"/>
      <c r="J66" s="116"/>
    </row>
    <row r="67" spans="1:10" ht="15.75" x14ac:dyDescent="0.25">
      <c r="A67" s="56" t="s">
        <v>196</v>
      </c>
      <c r="B67" s="69" t="s">
        <v>204</v>
      </c>
      <c r="C67" s="57">
        <v>3</v>
      </c>
      <c r="D67" s="57">
        <v>14</v>
      </c>
      <c r="E67" s="58">
        <v>5640020040</v>
      </c>
      <c r="F67" s="59">
        <v>0</v>
      </c>
      <c r="G67" s="60">
        <f>G68</f>
        <v>0</v>
      </c>
      <c r="H67" s="60">
        <f t="shared" si="8"/>
        <v>18000</v>
      </c>
      <c r="I67" s="116">
        <f t="shared" si="8"/>
        <v>18000</v>
      </c>
      <c r="J67" s="116">
        <f t="shared" si="8"/>
        <v>18000</v>
      </c>
    </row>
    <row r="68" spans="1:10" ht="31.5" x14ac:dyDescent="0.25">
      <c r="A68" s="56" t="s">
        <v>235</v>
      </c>
      <c r="B68" s="69" t="s">
        <v>204</v>
      </c>
      <c r="C68" s="57">
        <v>3</v>
      </c>
      <c r="D68" s="57">
        <v>14</v>
      </c>
      <c r="E68" s="58">
        <v>5640020040</v>
      </c>
      <c r="F68" s="59">
        <v>244</v>
      </c>
      <c r="G68" s="60">
        <v>0</v>
      </c>
      <c r="H68" s="60">
        <f>Лист5!G69</f>
        <v>18000</v>
      </c>
      <c r="I68" s="116">
        <f>Лист4!G66</f>
        <v>18000</v>
      </c>
      <c r="J68" s="116">
        <f>Лист4!H66</f>
        <v>18000</v>
      </c>
    </row>
    <row r="69" spans="1:10" s="68" customFormat="1" ht="15.75" x14ac:dyDescent="0.25">
      <c r="A69" s="51" t="s">
        <v>143</v>
      </c>
      <c r="B69" s="70" t="str">
        <f>$B$14</f>
        <v>125</v>
      </c>
      <c r="C69" s="52">
        <v>4</v>
      </c>
      <c r="D69" s="52">
        <v>0</v>
      </c>
      <c r="E69" s="83" t="s">
        <v>162</v>
      </c>
      <c r="F69" s="54">
        <v>0</v>
      </c>
      <c r="G69" s="91">
        <f t="shared" ref="G69:H73" si="9">G70</f>
        <v>0</v>
      </c>
      <c r="H69" s="91">
        <f t="shared" si="9"/>
        <v>2649509.02</v>
      </c>
      <c r="I69" s="102">
        <f t="shared" ref="I69:J73" si="10">I70</f>
        <v>2767100</v>
      </c>
      <c r="J69" s="102">
        <f t="shared" si="10"/>
        <v>2856200</v>
      </c>
    </row>
    <row r="70" spans="1:10" s="68" customFormat="1" ht="15.75" x14ac:dyDescent="0.25">
      <c r="A70" s="56" t="s">
        <v>164</v>
      </c>
      <c r="B70" s="69" t="s">
        <v>204</v>
      </c>
      <c r="C70" s="57">
        <v>4</v>
      </c>
      <c r="D70" s="57">
        <v>9</v>
      </c>
      <c r="E70" s="84" t="s">
        <v>162</v>
      </c>
      <c r="F70" s="59">
        <v>0</v>
      </c>
      <c r="G70" s="107">
        <f t="shared" si="9"/>
        <v>0</v>
      </c>
      <c r="H70" s="107">
        <f t="shared" si="9"/>
        <v>2649509.02</v>
      </c>
      <c r="I70" s="116">
        <f t="shared" si="10"/>
        <v>2767100</v>
      </c>
      <c r="J70" s="116">
        <f t="shared" si="10"/>
        <v>2856200</v>
      </c>
    </row>
    <row r="71" spans="1:10" s="68" customFormat="1" ht="63" x14ac:dyDescent="0.25">
      <c r="A71" s="56" t="s">
        <v>240</v>
      </c>
      <c r="B71" s="69" t="s">
        <v>204</v>
      </c>
      <c r="C71" s="57">
        <v>4</v>
      </c>
      <c r="D71" s="57">
        <v>9</v>
      </c>
      <c r="E71" s="58">
        <v>5600000000</v>
      </c>
      <c r="F71" s="59">
        <v>0</v>
      </c>
      <c r="G71" s="107">
        <f>G73</f>
        <v>0</v>
      </c>
      <c r="H71" s="107">
        <f>H73</f>
        <v>2649509.02</v>
      </c>
      <c r="I71" s="116">
        <f>I73</f>
        <v>2767100</v>
      </c>
      <c r="J71" s="116">
        <f>J73</f>
        <v>2856200</v>
      </c>
    </row>
    <row r="72" spans="1:10" s="68" customFormat="1" ht="31.5" x14ac:dyDescent="0.25">
      <c r="A72" s="56" t="s">
        <v>258</v>
      </c>
      <c r="B72" s="69" t="s">
        <v>204</v>
      </c>
      <c r="C72" s="57">
        <v>4</v>
      </c>
      <c r="D72" s="57">
        <v>9</v>
      </c>
      <c r="E72" s="58">
        <v>5650000000</v>
      </c>
      <c r="F72" s="59">
        <v>0</v>
      </c>
      <c r="G72" s="107">
        <f>G73</f>
        <v>0</v>
      </c>
      <c r="H72" s="107">
        <f>H73</f>
        <v>2649509.02</v>
      </c>
      <c r="I72" s="116">
        <f>I73</f>
        <v>2767100</v>
      </c>
      <c r="J72" s="116">
        <f>J73</f>
        <v>2856200</v>
      </c>
    </row>
    <row r="73" spans="1:10" s="68" customFormat="1" ht="31.5" x14ac:dyDescent="0.25">
      <c r="A73" s="56" t="s">
        <v>236</v>
      </c>
      <c r="B73" s="69" t="s">
        <v>204</v>
      </c>
      <c r="C73" s="57">
        <v>4</v>
      </c>
      <c r="D73" s="57">
        <v>9</v>
      </c>
      <c r="E73" s="58">
        <v>5650095280</v>
      </c>
      <c r="F73" s="59">
        <v>0</v>
      </c>
      <c r="G73" s="107">
        <f t="shared" si="9"/>
        <v>0</v>
      </c>
      <c r="H73" s="107">
        <f t="shared" si="9"/>
        <v>2649509.02</v>
      </c>
      <c r="I73" s="116">
        <f t="shared" si="10"/>
        <v>2767100</v>
      </c>
      <c r="J73" s="116">
        <f t="shared" si="10"/>
        <v>2856200</v>
      </c>
    </row>
    <row r="74" spans="1:10" s="68" customFormat="1" ht="31.5" x14ac:dyDescent="0.25">
      <c r="A74" s="56" t="s">
        <v>235</v>
      </c>
      <c r="B74" s="69" t="s">
        <v>204</v>
      </c>
      <c r="C74" s="57">
        <v>4</v>
      </c>
      <c r="D74" s="57">
        <v>9</v>
      </c>
      <c r="E74" s="58">
        <v>5650095280</v>
      </c>
      <c r="F74" s="59">
        <v>244</v>
      </c>
      <c r="G74" s="107">
        <v>0</v>
      </c>
      <c r="H74" s="107">
        <f>Лист4!F67</f>
        <v>2649509.02</v>
      </c>
      <c r="I74" s="116">
        <f>Лист4!G72</f>
        <v>2767100</v>
      </c>
      <c r="J74" s="116">
        <f>Лист4!H72</f>
        <v>2856200</v>
      </c>
    </row>
    <row r="75" spans="1:10" ht="15.75" x14ac:dyDescent="0.25">
      <c r="A75" s="51" t="s">
        <v>110</v>
      </c>
      <c r="B75" s="70" t="str">
        <f>$B$14</f>
        <v>125</v>
      </c>
      <c r="C75" s="52">
        <v>5</v>
      </c>
      <c r="D75" s="52">
        <v>0</v>
      </c>
      <c r="E75" s="83" t="s">
        <v>162</v>
      </c>
      <c r="F75" s="54">
        <v>0</v>
      </c>
      <c r="G75" s="55">
        <f>G80</f>
        <v>0</v>
      </c>
      <c r="H75" s="91">
        <f>H78+H80</f>
        <v>436298.55</v>
      </c>
      <c r="I75" s="102">
        <f>I76+I80</f>
        <v>369227</v>
      </c>
      <c r="J75" s="102">
        <f>J76+J80</f>
        <v>180932</v>
      </c>
    </row>
    <row r="76" spans="1:10" ht="15.75" x14ac:dyDescent="0.25">
      <c r="A76" s="51" t="s">
        <v>203</v>
      </c>
      <c r="B76" s="70" t="s">
        <v>204</v>
      </c>
      <c r="C76" s="52">
        <v>5</v>
      </c>
      <c r="D76" s="52">
        <v>1</v>
      </c>
      <c r="E76" s="83" t="s">
        <v>162</v>
      </c>
      <c r="F76" s="54">
        <v>0</v>
      </c>
      <c r="G76" s="55"/>
      <c r="H76" s="55">
        <f t="shared" ref="H76:J78" si="11">H77</f>
        <v>70000</v>
      </c>
      <c r="I76" s="102">
        <f t="shared" si="11"/>
        <v>75000</v>
      </c>
      <c r="J76" s="102">
        <f t="shared" si="11"/>
        <v>80000</v>
      </c>
    </row>
    <row r="77" spans="1:10" ht="31.5" x14ac:dyDescent="0.25">
      <c r="A77" s="56" t="s">
        <v>195</v>
      </c>
      <c r="B77" s="69" t="s">
        <v>204</v>
      </c>
      <c r="C77" s="57">
        <v>5</v>
      </c>
      <c r="D77" s="57">
        <v>1</v>
      </c>
      <c r="E77" s="58">
        <v>7700000000</v>
      </c>
      <c r="F77" s="59">
        <v>0</v>
      </c>
      <c r="G77" s="60"/>
      <c r="H77" s="60">
        <f t="shared" si="11"/>
        <v>70000</v>
      </c>
      <c r="I77" s="116">
        <f t="shared" si="11"/>
        <v>75000</v>
      </c>
      <c r="J77" s="116">
        <f t="shared" si="11"/>
        <v>80000</v>
      </c>
    </row>
    <row r="78" spans="1:10" ht="47.25" x14ac:dyDescent="0.25">
      <c r="A78" s="56" t="s">
        <v>190</v>
      </c>
      <c r="B78" s="69" t="s">
        <v>204</v>
      </c>
      <c r="C78" s="57">
        <v>5</v>
      </c>
      <c r="D78" s="57">
        <v>1</v>
      </c>
      <c r="E78" s="58">
        <v>7700090140</v>
      </c>
      <c r="F78" s="59">
        <v>0</v>
      </c>
      <c r="G78" s="60"/>
      <c r="H78" s="60">
        <f t="shared" si="11"/>
        <v>70000</v>
      </c>
      <c r="I78" s="116">
        <f t="shared" si="11"/>
        <v>75000</v>
      </c>
      <c r="J78" s="116">
        <f t="shared" si="11"/>
        <v>80000</v>
      </c>
    </row>
    <row r="79" spans="1:10" ht="31.5" x14ac:dyDescent="0.25">
      <c r="A79" s="56" t="s">
        <v>235</v>
      </c>
      <c r="B79" s="69" t="s">
        <v>204</v>
      </c>
      <c r="C79" s="57">
        <v>5</v>
      </c>
      <c r="D79" s="57">
        <v>1</v>
      </c>
      <c r="E79" s="58">
        <v>7700090140</v>
      </c>
      <c r="F79" s="59">
        <v>244</v>
      </c>
      <c r="G79" s="60"/>
      <c r="H79" s="60">
        <f>Лист4!F74</f>
        <v>70000</v>
      </c>
      <c r="I79" s="116">
        <f>Лист4!G77</f>
        <v>75000</v>
      </c>
      <c r="J79" s="116">
        <f>Лист4!H77</f>
        <v>80000</v>
      </c>
    </row>
    <row r="80" spans="1:10" ht="15.75" x14ac:dyDescent="0.25">
      <c r="A80" s="51" t="s">
        <v>112</v>
      </c>
      <c r="B80" s="70" t="str">
        <f>$B$14</f>
        <v>125</v>
      </c>
      <c r="C80" s="52">
        <v>5</v>
      </c>
      <c r="D80" s="52">
        <v>3</v>
      </c>
      <c r="E80" s="83" t="s">
        <v>162</v>
      </c>
      <c r="F80" s="54">
        <v>0</v>
      </c>
      <c r="G80" s="91">
        <f>G81</f>
        <v>0</v>
      </c>
      <c r="H80" s="91">
        <f>H81</f>
        <v>366298.55</v>
      </c>
      <c r="I80" s="102">
        <f t="shared" ref="I80:J83" si="12">I81</f>
        <v>294227</v>
      </c>
      <c r="J80" s="102">
        <f t="shared" si="12"/>
        <v>100932</v>
      </c>
    </row>
    <row r="81" spans="1:10" ht="63" x14ac:dyDescent="0.25">
      <c r="A81" s="56" t="s">
        <v>240</v>
      </c>
      <c r="B81" s="69" t="str">
        <f>$B$14</f>
        <v>125</v>
      </c>
      <c r="C81" s="57">
        <v>5</v>
      </c>
      <c r="D81" s="57">
        <v>3</v>
      </c>
      <c r="E81" s="58">
        <v>5600000000</v>
      </c>
      <c r="F81" s="59">
        <v>0</v>
      </c>
      <c r="G81" s="107">
        <f>G83</f>
        <v>0</v>
      </c>
      <c r="H81" s="107">
        <f>H83</f>
        <v>366298.55</v>
      </c>
      <c r="I81" s="116">
        <f>I83</f>
        <v>294227</v>
      </c>
      <c r="J81" s="116">
        <f>J83</f>
        <v>100932</v>
      </c>
    </row>
    <row r="82" spans="1:10" ht="31.5" x14ac:dyDescent="0.25">
      <c r="A82" s="56" t="s">
        <v>259</v>
      </c>
      <c r="B82" s="69" t="s">
        <v>204</v>
      </c>
      <c r="C82" s="57">
        <v>5</v>
      </c>
      <c r="D82" s="57">
        <v>3</v>
      </c>
      <c r="E82" s="58">
        <v>5660000000</v>
      </c>
      <c r="F82" s="59">
        <v>0</v>
      </c>
      <c r="G82" s="107">
        <f>G83</f>
        <v>0</v>
      </c>
      <c r="H82" s="107">
        <f>H83</f>
        <v>366298.55</v>
      </c>
      <c r="I82" s="116">
        <f>I83</f>
        <v>294227</v>
      </c>
      <c r="J82" s="116">
        <f>J83</f>
        <v>100932</v>
      </c>
    </row>
    <row r="83" spans="1:10" ht="31.5" x14ac:dyDescent="0.25">
      <c r="A83" s="56" t="s">
        <v>260</v>
      </c>
      <c r="B83" s="69" t="str">
        <f>$B$14</f>
        <v>125</v>
      </c>
      <c r="C83" s="57">
        <v>5</v>
      </c>
      <c r="D83" s="57">
        <v>3</v>
      </c>
      <c r="E83" s="58">
        <v>5660095310</v>
      </c>
      <c r="F83" s="59">
        <v>0</v>
      </c>
      <c r="G83" s="107">
        <f>G84</f>
        <v>0</v>
      </c>
      <c r="H83" s="107">
        <f>H84</f>
        <v>366298.55</v>
      </c>
      <c r="I83" s="116">
        <f t="shared" si="12"/>
        <v>294227</v>
      </c>
      <c r="J83" s="116">
        <f t="shared" si="12"/>
        <v>100932</v>
      </c>
    </row>
    <row r="84" spans="1:10" ht="31.5" x14ac:dyDescent="0.25">
      <c r="A84" s="56" t="s">
        <v>235</v>
      </c>
      <c r="B84" s="69" t="str">
        <f>$B$14</f>
        <v>125</v>
      </c>
      <c r="C84" s="57">
        <v>5</v>
      </c>
      <c r="D84" s="57">
        <v>3</v>
      </c>
      <c r="E84" s="58">
        <v>5660095310</v>
      </c>
      <c r="F84" s="59">
        <v>244</v>
      </c>
      <c r="G84" s="107">
        <v>0</v>
      </c>
      <c r="H84" s="107">
        <f>Лист5!G88</f>
        <v>366298.55</v>
      </c>
      <c r="I84" s="116">
        <f>Лист4!G82</f>
        <v>294227</v>
      </c>
      <c r="J84" s="116">
        <f>Лист4!H82</f>
        <v>100932</v>
      </c>
    </row>
    <row r="85" spans="1:10" s="68" customFormat="1" ht="15.75" x14ac:dyDescent="0.25">
      <c r="A85" s="51" t="s">
        <v>231</v>
      </c>
      <c r="B85" s="70" t="str">
        <f t="shared" ref="B85:B94" si="13">$B$14</f>
        <v>125</v>
      </c>
      <c r="C85" s="52">
        <v>8</v>
      </c>
      <c r="D85" s="52">
        <v>0</v>
      </c>
      <c r="E85" s="83" t="s">
        <v>162</v>
      </c>
      <c r="F85" s="54">
        <v>0</v>
      </c>
      <c r="G85" s="55">
        <f>G86</f>
        <v>0</v>
      </c>
      <c r="H85" s="55">
        <f t="shared" ref="H85:J87" si="14">H86</f>
        <v>4205213</v>
      </c>
      <c r="I85" s="102">
        <f t="shared" si="14"/>
        <v>4083013</v>
      </c>
      <c r="J85" s="102">
        <f t="shared" si="14"/>
        <v>4068800</v>
      </c>
    </row>
    <row r="86" spans="1:10" ht="15.75" x14ac:dyDescent="0.25">
      <c r="A86" s="56" t="s">
        <v>115</v>
      </c>
      <c r="B86" s="69" t="str">
        <f t="shared" si="13"/>
        <v>125</v>
      </c>
      <c r="C86" s="57">
        <v>8</v>
      </c>
      <c r="D86" s="57">
        <v>1</v>
      </c>
      <c r="E86" s="84" t="s">
        <v>162</v>
      </c>
      <c r="F86" s="59">
        <v>0</v>
      </c>
      <c r="G86" s="60">
        <f>G87</f>
        <v>0</v>
      </c>
      <c r="H86" s="60">
        <f t="shared" si="14"/>
        <v>4205213</v>
      </c>
      <c r="I86" s="116">
        <f t="shared" si="14"/>
        <v>4083013</v>
      </c>
      <c r="J86" s="116">
        <f t="shared" si="14"/>
        <v>4068800</v>
      </c>
    </row>
    <row r="87" spans="1:10" ht="63" x14ac:dyDescent="0.25">
      <c r="A87" s="56" t="s">
        <v>240</v>
      </c>
      <c r="B87" s="69" t="str">
        <f t="shared" si="13"/>
        <v>125</v>
      </c>
      <c r="C87" s="57">
        <v>8</v>
      </c>
      <c r="D87" s="57">
        <v>1</v>
      </c>
      <c r="E87" s="58">
        <v>5600000000</v>
      </c>
      <c r="F87" s="59">
        <v>0</v>
      </c>
      <c r="G87" s="60">
        <f>G88</f>
        <v>0</v>
      </c>
      <c r="H87" s="60">
        <f t="shared" si="14"/>
        <v>4205213</v>
      </c>
      <c r="I87" s="116">
        <f t="shared" si="14"/>
        <v>4083013</v>
      </c>
      <c r="J87" s="116">
        <f t="shared" si="14"/>
        <v>4068800</v>
      </c>
    </row>
    <row r="88" spans="1:10" ht="31.5" x14ac:dyDescent="0.25">
      <c r="A88" s="56" t="s">
        <v>261</v>
      </c>
      <c r="B88" s="69" t="str">
        <f t="shared" si="13"/>
        <v>125</v>
      </c>
      <c r="C88" s="57">
        <v>8</v>
      </c>
      <c r="D88" s="57">
        <v>1</v>
      </c>
      <c r="E88" s="58">
        <v>5670000000</v>
      </c>
      <c r="F88" s="59">
        <v>0</v>
      </c>
      <c r="G88" s="60">
        <f>G90</f>
        <v>0</v>
      </c>
      <c r="H88" s="60">
        <f>H90+H93</f>
        <v>4205213</v>
      </c>
      <c r="I88" s="116">
        <f>I90+I93</f>
        <v>4083013</v>
      </c>
      <c r="J88" s="116">
        <f>J90+J93</f>
        <v>4068800</v>
      </c>
    </row>
    <row r="89" spans="1:10" ht="1.5" hidden="1" customHeight="1" x14ac:dyDescent="0.25">
      <c r="A89" s="56" t="s">
        <v>142</v>
      </c>
      <c r="B89" s="69" t="str">
        <f t="shared" si="13"/>
        <v>125</v>
      </c>
      <c r="C89" s="57">
        <v>8</v>
      </c>
      <c r="D89" s="57">
        <v>1</v>
      </c>
      <c r="E89" s="58">
        <v>4400100</v>
      </c>
      <c r="F89" s="59">
        <v>244</v>
      </c>
      <c r="G89" s="60">
        <f>H89</f>
        <v>1064613</v>
      </c>
      <c r="H89" s="60">
        <f>Лист4!F88</f>
        <v>1064613</v>
      </c>
      <c r="I89" s="115"/>
      <c r="J89" s="115"/>
    </row>
    <row r="90" spans="1:10" ht="50.25" customHeight="1" x14ac:dyDescent="0.25">
      <c r="A90" s="56" t="s">
        <v>262</v>
      </c>
      <c r="B90" s="69" t="s">
        <v>204</v>
      </c>
      <c r="C90" s="57">
        <v>8</v>
      </c>
      <c r="D90" s="57">
        <v>1</v>
      </c>
      <c r="E90" s="58">
        <v>5670095220</v>
      </c>
      <c r="F90" s="59">
        <v>0</v>
      </c>
      <c r="G90" s="60">
        <f>G91</f>
        <v>0</v>
      </c>
      <c r="H90" s="60">
        <f>Лист4!F87</f>
        <v>1064613</v>
      </c>
      <c r="I90" s="116">
        <f>Лист4!G87</f>
        <v>942413</v>
      </c>
      <c r="J90" s="116">
        <f>Лист4!H87</f>
        <v>928200</v>
      </c>
    </row>
    <row r="91" spans="1:10" ht="42.75" customHeight="1" x14ac:dyDescent="0.25">
      <c r="A91" s="56" t="s">
        <v>235</v>
      </c>
      <c r="B91" s="69" t="str">
        <f t="shared" si="13"/>
        <v>125</v>
      </c>
      <c r="C91" s="57">
        <v>8</v>
      </c>
      <c r="D91" s="57">
        <v>1</v>
      </c>
      <c r="E91" s="58">
        <v>5670095220</v>
      </c>
      <c r="F91" s="59">
        <v>244</v>
      </c>
      <c r="G91" s="60">
        <v>0</v>
      </c>
      <c r="H91" s="60">
        <f>Лист4!F88</f>
        <v>1064613</v>
      </c>
      <c r="I91" s="116">
        <f>Лист4!G88</f>
        <v>942413</v>
      </c>
      <c r="J91" s="116">
        <f>Лист4!H88</f>
        <v>928200</v>
      </c>
    </row>
    <row r="92" spans="1:10" ht="54" customHeight="1" x14ac:dyDescent="0.25">
      <c r="A92" s="56" t="s">
        <v>263</v>
      </c>
      <c r="B92" s="69" t="s">
        <v>204</v>
      </c>
      <c r="C92" s="57">
        <v>8</v>
      </c>
      <c r="D92" s="57">
        <v>1</v>
      </c>
      <c r="E92" s="58">
        <v>5670075080</v>
      </c>
      <c r="F92" s="59">
        <v>0</v>
      </c>
      <c r="G92" s="60"/>
      <c r="H92" s="60">
        <v>3140600</v>
      </c>
      <c r="I92" s="116">
        <v>0</v>
      </c>
      <c r="J92" s="116">
        <v>0</v>
      </c>
    </row>
    <row r="93" spans="1:10" ht="43.5" customHeight="1" x14ac:dyDescent="0.25">
      <c r="A93" s="56" t="s">
        <v>73</v>
      </c>
      <c r="B93" s="69" t="str">
        <f t="shared" si="13"/>
        <v>125</v>
      </c>
      <c r="C93" s="57">
        <v>8</v>
      </c>
      <c r="D93" s="57">
        <v>1</v>
      </c>
      <c r="E93" s="58">
        <v>5670075080</v>
      </c>
      <c r="F93" s="59">
        <v>540</v>
      </c>
      <c r="G93" s="60"/>
      <c r="H93" s="60">
        <f>Лист4!F90</f>
        <v>3140600</v>
      </c>
      <c r="I93" s="116">
        <f>Лист4!G90</f>
        <v>3140600</v>
      </c>
      <c r="J93" s="116">
        <f>Лист4!H90</f>
        <v>3140600</v>
      </c>
    </row>
    <row r="94" spans="1:10" ht="15.75" x14ac:dyDescent="0.25">
      <c r="A94" s="51" t="s">
        <v>117</v>
      </c>
      <c r="B94" s="70" t="str">
        <f t="shared" si="13"/>
        <v>125</v>
      </c>
      <c r="C94" s="52">
        <v>10</v>
      </c>
      <c r="D94" s="52">
        <v>0</v>
      </c>
      <c r="E94" s="53">
        <v>0</v>
      </c>
      <c r="F94" s="54">
        <v>0</v>
      </c>
      <c r="G94" s="55"/>
      <c r="H94" s="55">
        <f t="shared" ref="H94:J95" si="15">H95</f>
        <v>114700</v>
      </c>
      <c r="I94" s="116">
        <f t="shared" si="15"/>
        <v>114700</v>
      </c>
      <c r="J94" s="116">
        <f t="shared" si="15"/>
        <v>114700</v>
      </c>
    </row>
    <row r="95" spans="1:10" ht="15.75" x14ac:dyDescent="0.25">
      <c r="A95" s="56" t="s">
        <v>194</v>
      </c>
      <c r="B95" s="70" t="s">
        <v>204</v>
      </c>
      <c r="C95" s="52">
        <v>10</v>
      </c>
      <c r="D95" s="52">
        <v>1</v>
      </c>
      <c r="E95" s="53">
        <v>0</v>
      </c>
      <c r="F95" s="54">
        <v>0</v>
      </c>
      <c r="G95" s="55"/>
      <c r="H95" s="55">
        <f t="shared" si="15"/>
        <v>114700</v>
      </c>
      <c r="I95" s="116">
        <f t="shared" si="15"/>
        <v>114700</v>
      </c>
      <c r="J95" s="116">
        <f t="shared" si="15"/>
        <v>114700</v>
      </c>
    </row>
    <row r="96" spans="1:10" ht="63" x14ac:dyDescent="0.25">
      <c r="A96" s="56" t="s">
        <v>240</v>
      </c>
      <c r="B96" s="70" t="s">
        <v>204</v>
      </c>
      <c r="C96" s="52">
        <v>10</v>
      </c>
      <c r="D96" s="52">
        <v>1</v>
      </c>
      <c r="E96" s="53">
        <v>5600000000</v>
      </c>
      <c r="F96" s="54">
        <v>0</v>
      </c>
      <c r="G96" s="55"/>
      <c r="H96" s="55">
        <f>H98</f>
        <v>114700</v>
      </c>
      <c r="I96" s="116">
        <f>I97</f>
        <v>114700</v>
      </c>
      <c r="J96" s="116">
        <f>J97</f>
        <v>114700</v>
      </c>
    </row>
    <row r="97" spans="1:10" ht="47.25" x14ac:dyDescent="0.25">
      <c r="A97" s="56" t="s">
        <v>264</v>
      </c>
      <c r="B97" s="70" t="s">
        <v>204</v>
      </c>
      <c r="C97" s="52">
        <v>10</v>
      </c>
      <c r="D97" s="52">
        <v>1</v>
      </c>
      <c r="E97" s="53">
        <v>5610000000</v>
      </c>
      <c r="F97" s="54">
        <v>0</v>
      </c>
      <c r="G97" s="55"/>
      <c r="H97" s="55">
        <f>H98</f>
        <v>114700</v>
      </c>
      <c r="I97" s="116">
        <f>I98</f>
        <v>114700</v>
      </c>
      <c r="J97" s="116">
        <f>J98</f>
        <v>114700</v>
      </c>
    </row>
    <row r="98" spans="1:10" ht="31.5" x14ac:dyDescent="0.25">
      <c r="A98" s="56" t="s">
        <v>237</v>
      </c>
      <c r="B98" s="70" t="s">
        <v>204</v>
      </c>
      <c r="C98" s="52">
        <v>10</v>
      </c>
      <c r="D98" s="52">
        <v>1</v>
      </c>
      <c r="E98" s="53">
        <v>5610025050</v>
      </c>
      <c r="F98" s="54">
        <v>0</v>
      </c>
      <c r="G98" s="55"/>
      <c r="H98" s="55">
        <f>H100</f>
        <v>114700</v>
      </c>
      <c r="I98" s="116">
        <f>I100</f>
        <v>114700</v>
      </c>
      <c r="J98" s="116">
        <f>J100</f>
        <v>114700</v>
      </c>
    </row>
    <row r="99" spans="1:10" ht="17.25" x14ac:dyDescent="0.3">
      <c r="A99" s="135" t="s">
        <v>279</v>
      </c>
      <c r="B99" s="70" t="s">
        <v>204</v>
      </c>
      <c r="C99" s="52">
        <v>10</v>
      </c>
      <c r="D99" s="52">
        <v>1</v>
      </c>
      <c r="E99" s="53">
        <v>5610025050</v>
      </c>
      <c r="F99" s="54">
        <v>310</v>
      </c>
      <c r="G99" s="55"/>
      <c r="H99" s="55">
        <v>114700</v>
      </c>
      <c r="I99" s="116">
        <v>114700</v>
      </c>
      <c r="J99" s="116">
        <v>114700</v>
      </c>
    </row>
    <row r="100" spans="1:10" ht="15.75" x14ac:dyDescent="0.25">
      <c r="A100" s="56" t="s">
        <v>238</v>
      </c>
      <c r="B100" s="70" t="s">
        <v>204</v>
      </c>
      <c r="C100" s="52">
        <v>10</v>
      </c>
      <c r="D100" s="52">
        <v>1</v>
      </c>
      <c r="E100" s="53">
        <v>5610025050</v>
      </c>
      <c r="F100" s="54">
        <v>312</v>
      </c>
      <c r="G100" s="55"/>
      <c r="H100" s="55">
        <f>Лист5!G104</f>
        <v>114700</v>
      </c>
      <c r="I100" s="116">
        <f>Лист5!H104</f>
        <v>114700</v>
      </c>
      <c r="J100" s="116">
        <f>Лист5!I104</f>
        <v>114700</v>
      </c>
    </row>
    <row r="101" spans="1:10" ht="15.75" x14ac:dyDescent="0.25">
      <c r="A101" s="62" t="s">
        <v>137</v>
      </c>
      <c r="B101" s="63"/>
      <c r="C101" s="63"/>
      <c r="D101" s="63"/>
      <c r="E101" s="63"/>
      <c r="F101" s="63"/>
      <c r="G101" s="108">
        <f>G94+G85+G75+G69+G53+G45+G14</f>
        <v>1292</v>
      </c>
      <c r="H101" s="108">
        <f>H14+H45+H53+H69+H75+H85+H94</f>
        <v>12242151.57</v>
      </c>
      <c r="I101" s="102">
        <f>I94+I85+I75+I69+I53+I45+I14</f>
        <v>12171095</v>
      </c>
      <c r="J101" s="102">
        <f>J94+J85+J75+J69+J53+J45+J14</f>
        <v>11834775</v>
      </c>
    </row>
    <row r="102" spans="1:10" x14ac:dyDescent="0.2">
      <c r="G102" s="65"/>
      <c r="H102" s="64"/>
    </row>
    <row r="103" spans="1:10" x14ac:dyDescent="0.2">
      <c r="G103" s="65"/>
      <c r="H103" s="65"/>
    </row>
    <row r="104" spans="1:10" x14ac:dyDescent="0.2">
      <c r="G104" s="65"/>
      <c r="H104" s="65"/>
    </row>
    <row r="105" spans="1:10" x14ac:dyDescent="0.2">
      <c r="G105" s="65"/>
      <c r="H105" s="65"/>
    </row>
    <row r="106" spans="1:10" x14ac:dyDescent="0.2">
      <c r="G106" s="64"/>
      <c r="H106" s="64"/>
    </row>
    <row r="107" spans="1:10" x14ac:dyDescent="0.2">
      <c r="G107" s="64"/>
      <c r="H107" s="64"/>
    </row>
    <row r="108" spans="1:10" x14ac:dyDescent="0.2">
      <c r="G108" s="64"/>
      <c r="H108" s="64"/>
    </row>
    <row r="109" spans="1:10" x14ac:dyDescent="0.2">
      <c r="G109" s="64"/>
      <c r="H109" s="64"/>
    </row>
    <row r="110" spans="1:10" x14ac:dyDescent="0.2">
      <c r="G110" s="64"/>
      <c r="H110" s="64"/>
    </row>
    <row r="111" spans="1:10" x14ac:dyDescent="0.2">
      <c r="G111" s="64"/>
      <c r="H111" s="64"/>
    </row>
    <row r="112" spans="1:10" x14ac:dyDescent="0.2">
      <c r="G112" s="64"/>
      <c r="H112" s="64"/>
    </row>
    <row r="113" spans="7:8" x14ac:dyDescent="0.2">
      <c r="G113" s="64"/>
      <c r="H113" s="64"/>
    </row>
    <row r="114" spans="7:8" x14ac:dyDescent="0.2">
      <c r="G114" s="64"/>
      <c r="H114" s="64"/>
    </row>
    <row r="115" spans="7:8" x14ac:dyDescent="0.2">
      <c r="G115" s="64"/>
      <c r="H115" s="64"/>
    </row>
    <row r="116" spans="7:8" x14ac:dyDescent="0.2">
      <c r="G116" s="64"/>
      <c r="H116" s="64"/>
    </row>
    <row r="117" spans="7:8" x14ac:dyDescent="0.2">
      <c r="G117" s="64"/>
      <c r="H117" s="64"/>
    </row>
    <row r="118" spans="7:8" x14ac:dyDescent="0.2">
      <c r="G118" s="64"/>
      <c r="H118" s="64"/>
    </row>
    <row r="119" spans="7:8" x14ac:dyDescent="0.2">
      <c r="G119" s="64"/>
      <c r="H119" s="64"/>
    </row>
    <row r="120" spans="7:8" x14ac:dyDescent="0.2">
      <c r="G120" s="64"/>
      <c r="H120" s="64"/>
    </row>
    <row r="121" spans="7:8" x14ac:dyDescent="0.2">
      <c r="G121" s="64"/>
      <c r="H121" s="64"/>
    </row>
    <row r="122" spans="7:8" x14ac:dyDescent="0.2">
      <c r="G122" s="64"/>
      <c r="H122" s="64"/>
    </row>
    <row r="123" spans="7:8" x14ac:dyDescent="0.2">
      <c r="G123" s="64"/>
      <c r="H123" s="64"/>
    </row>
    <row r="124" spans="7:8" x14ac:dyDescent="0.2">
      <c r="G124" s="64"/>
      <c r="H124" s="64"/>
    </row>
    <row r="125" spans="7:8" x14ac:dyDescent="0.2">
      <c r="G125" s="64"/>
      <c r="H125" s="64"/>
    </row>
    <row r="126" spans="7:8" x14ac:dyDescent="0.2">
      <c r="G126" s="64"/>
      <c r="H126" s="64"/>
    </row>
    <row r="127" spans="7:8" x14ac:dyDescent="0.2">
      <c r="G127" s="64"/>
      <c r="H127" s="64"/>
    </row>
    <row r="128" spans="7:8" x14ac:dyDescent="0.2">
      <c r="G128" s="64"/>
      <c r="H128" s="64"/>
    </row>
    <row r="129" spans="7:8" x14ac:dyDescent="0.2">
      <c r="G129" s="64"/>
      <c r="H129" s="64"/>
    </row>
    <row r="130" spans="7:8" x14ac:dyDescent="0.2">
      <c r="G130" s="64"/>
      <c r="H130" s="64"/>
    </row>
    <row r="131" spans="7:8" x14ac:dyDescent="0.2">
      <c r="G131" s="64"/>
      <c r="H131" s="64"/>
    </row>
    <row r="132" spans="7:8" x14ac:dyDescent="0.2">
      <c r="G132" s="64"/>
      <c r="H132" s="64"/>
    </row>
    <row r="133" spans="7:8" x14ac:dyDescent="0.2">
      <c r="G133" s="64"/>
      <c r="H133" s="64"/>
    </row>
    <row r="134" spans="7:8" x14ac:dyDescent="0.2">
      <c r="G134" s="64"/>
      <c r="H134" s="64"/>
    </row>
    <row r="135" spans="7:8" x14ac:dyDescent="0.2">
      <c r="G135" s="64"/>
      <c r="H135" s="64"/>
    </row>
    <row r="136" spans="7:8" x14ac:dyDescent="0.2">
      <c r="G136" s="64"/>
      <c r="H136" s="64"/>
    </row>
    <row r="137" spans="7:8" x14ac:dyDescent="0.2">
      <c r="G137" s="64"/>
      <c r="H137" s="64"/>
    </row>
    <row r="138" spans="7:8" x14ac:dyDescent="0.2">
      <c r="G138" s="64"/>
      <c r="H138" s="64"/>
    </row>
    <row r="139" spans="7:8" x14ac:dyDescent="0.2">
      <c r="G139" s="64"/>
      <c r="H139" s="64"/>
    </row>
    <row r="140" spans="7:8" x14ac:dyDescent="0.2">
      <c r="G140" s="64"/>
      <c r="H140" s="64"/>
    </row>
    <row r="141" spans="7:8" x14ac:dyDescent="0.2">
      <c r="G141" s="64"/>
      <c r="H141" s="64"/>
    </row>
    <row r="142" spans="7:8" x14ac:dyDescent="0.2">
      <c r="G142" s="64"/>
      <c r="H142" s="64"/>
    </row>
    <row r="143" spans="7:8" x14ac:dyDescent="0.2">
      <c r="G143" s="64"/>
      <c r="H143" s="64"/>
    </row>
    <row r="144" spans="7:8" x14ac:dyDescent="0.2">
      <c r="G144" s="64"/>
      <c r="H144" s="64"/>
    </row>
    <row r="145" spans="7:8" x14ac:dyDescent="0.2">
      <c r="G145" s="64"/>
      <c r="H145" s="64"/>
    </row>
    <row r="146" spans="7:8" x14ac:dyDescent="0.2">
      <c r="G146" s="64"/>
      <c r="H146" s="64"/>
    </row>
    <row r="147" spans="7:8" x14ac:dyDescent="0.2">
      <c r="G147" s="64"/>
      <c r="H147" s="64"/>
    </row>
    <row r="148" spans="7:8" x14ac:dyDescent="0.2">
      <c r="G148" s="64"/>
      <c r="H148" s="64"/>
    </row>
    <row r="149" spans="7:8" x14ac:dyDescent="0.2">
      <c r="G149" s="64"/>
      <c r="H149" s="64"/>
    </row>
    <row r="150" spans="7:8" x14ac:dyDescent="0.2">
      <c r="G150" s="64"/>
      <c r="H150" s="64"/>
    </row>
    <row r="151" spans="7:8" x14ac:dyDescent="0.2">
      <c r="G151" s="64"/>
      <c r="H151" s="64"/>
    </row>
    <row r="152" spans="7:8" x14ac:dyDescent="0.2">
      <c r="G152" s="64"/>
      <c r="H152" s="64"/>
    </row>
    <row r="153" spans="7:8" x14ac:dyDescent="0.2">
      <c r="G153" s="64"/>
      <c r="H153" s="64"/>
    </row>
    <row r="154" spans="7:8" x14ac:dyDescent="0.2">
      <c r="G154" s="64"/>
      <c r="H154" s="64"/>
    </row>
    <row r="155" spans="7:8" x14ac:dyDescent="0.2">
      <c r="G155" s="64"/>
      <c r="H155" s="64"/>
    </row>
    <row r="156" spans="7:8" x14ac:dyDescent="0.2">
      <c r="G156" s="64"/>
      <c r="H156" s="64"/>
    </row>
    <row r="157" spans="7:8" x14ac:dyDescent="0.2">
      <c r="G157" s="64"/>
      <c r="H157" s="64"/>
    </row>
    <row r="158" spans="7:8" x14ac:dyDescent="0.2">
      <c r="G158" s="64"/>
      <c r="H158" s="64"/>
    </row>
    <row r="159" spans="7:8" x14ac:dyDescent="0.2">
      <c r="G159" s="64"/>
      <c r="H159" s="64"/>
    </row>
    <row r="160" spans="7:8" x14ac:dyDescent="0.2">
      <c r="G160" s="64"/>
      <c r="H160" s="64"/>
    </row>
    <row r="161" spans="7:8" x14ac:dyDescent="0.2">
      <c r="G161" s="64"/>
      <c r="H161" s="64"/>
    </row>
    <row r="162" spans="7:8" x14ac:dyDescent="0.2">
      <c r="G162" s="64"/>
      <c r="H162" s="64"/>
    </row>
    <row r="163" spans="7:8" x14ac:dyDescent="0.2">
      <c r="G163" s="64"/>
      <c r="H163" s="64"/>
    </row>
    <row r="164" spans="7:8" x14ac:dyDescent="0.2">
      <c r="G164" s="64"/>
      <c r="H164" s="64"/>
    </row>
    <row r="165" spans="7:8" x14ac:dyDescent="0.2">
      <c r="G165" s="64"/>
      <c r="H165" s="64"/>
    </row>
    <row r="166" spans="7:8" x14ac:dyDescent="0.2">
      <c r="G166" s="64"/>
      <c r="H166" s="64"/>
    </row>
    <row r="167" spans="7:8" x14ac:dyDescent="0.2">
      <c r="G167" s="64"/>
      <c r="H167" s="64"/>
    </row>
    <row r="168" spans="7:8" x14ac:dyDescent="0.2">
      <c r="G168" s="64"/>
      <c r="H168" s="64"/>
    </row>
    <row r="169" spans="7:8" x14ac:dyDescent="0.2">
      <c r="G169" s="64"/>
      <c r="H169" s="64"/>
    </row>
    <row r="170" spans="7:8" x14ac:dyDescent="0.2">
      <c r="G170" s="64"/>
      <c r="H170" s="64"/>
    </row>
    <row r="171" spans="7:8" x14ac:dyDescent="0.2">
      <c r="G171" s="64"/>
      <c r="H171" s="64"/>
    </row>
    <row r="172" spans="7:8" x14ac:dyDescent="0.2">
      <c r="G172" s="64"/>
      <c r="H172" s="64"/>
    </row>
    <row r="173" spans="7:8" x14ac:dyDescent="0.2">
      <c r="G173" s="64"/>
      <c r="H173" s="64"/>
    </row>
    <row r="174" spans="7:8" x14ac:dyDescent="0.2">
      <c r="G174" s="64"/>
      <c r="H174" s="64"/>
    </row>
    <row r="175" spans="7:8" x14ac:dyDescent="0.2">
      <c r="G175" s="64"/>
      <c r="H175" s="64"/>
    </row>
    <row r="176" spans="7:8" x14ac:dyDescent="0.2">
      <c r="G176" s="64"/>
      <c r="H176" s="64"/>
    </row>
    <row r="177" spans="7:8" x14ac:dyDescent="0.2">
      <c r="G177" s="64"/>
      <c r="H177" s="64"/>
    </row>
    <row r="178" spans="7:8" x14ac:dyDescent="0.2">
      <c r="G178" s="64"/>
      <c r="H178" s="64"/>
    </row>
    <row r="179" spans="7:8" x14ac:dyDescent="0.2">
      <c r="G179" s="64"/>
      <c r="H179" s="64"/>
    </row>
    <row r="180" spans="7:8" x14ac:dyDescent="0.2">
      <c r="G180" s="64"/>
      <c r="H180" s="64"/>
    </row>
    <row r="181" spans="7:8" x14ac:dyDescent="0.2">
      <c r="G181" s="64"/>
      <c r="H181" s="64"/>
    </row>
    <row r="182" spans="7:8" x14ac:dyDescent="0.2">
      <c r="G182" s="64"/>
      <c r="H182" s="64"/>
    </row>
    <row r="183" spans="7:8" x14ac:dyDescent="0.2">
      <c r="G183" s="64"/>
      <c r="H183" s="64"/>
    </row>
    <row r="184" spans="7:8" x14ac:dyDescent="0.2">
      <c r="G184" s="64"/>
      <c r="H184" s="64"/>
    </row>
    <row r="185" spans="7:8" x14ac:dyDescent="0.2">
      <c r="G185" s="64"/>
      <c r="H185" s="64"/>
    </row>
    <row r="186" spans="7:8" x14ac:dyDescent="0.2">
      <c r="G186" s="64"/>
      <c r="H186" s="64"/>
    </row>
    <row r="187" spans="7:8" x14ac:dyDescent="0.2">
      <c r="G187" s="64"/>
      <c r="H187" s="64"/>
    </row>
    <row r="188" spans="7:8" x14ac:dyDescent="0.2">
      <c r="G188" s="64"/>
      <c r="H188" s="64"/>
    </row>
    <row r="189" spans="7:8" x14ac:dyDescent="0.2">
      <c r="G189" s="64"/>
      <c r="H189" s="64"/>
    </row>
    <row r="190" spans="7:8" x14ac:dyDescent="0.2">
      <c r="G190" s="64"/>
      <c r="H190" s="64"/>
    </row>
    <row r="191" spans="7:8" x14ac:dyDescent="0.2">
      <c r="G191" s="64"/>
      <c r="H191" s="64"/>
    </row>
    <row r="192" spans="7:8" x14ac:dyDescent="0.2">
      <c r="G192" s="64"/>
      <c r="H192" s="64"/>
    </row>
    <row r="193" spans="7:8" x14ac:dyDescent="0.2">
      <c r="G193" s="64"/>
      <c r="H193" s="64"/>
    </row>
    <row r="194" spans="7:8" x14ac:dyDescent="0.2">
      <c r="G194" s="64"/>
      <c r="H194" s="64"/>
    </row>
    <row r="195" spans="7:8" x14ac:dyDescent="0.2">
      <c r="G195" s="64"/>
      <c r="H195" s="64"/>
    </row>
    <row r="196" spans="7:8" x14ac:dyDescent="0.2">
      <c r="G196" s="64"/>
      <c r="H196" s="64"/>
    </row>
    <row r="197" spans="7:8" x14ac:dyDescent="0.2">
      <c r="G197" s="64"/>
      <c r="H197" s="64"/>
    </row>
    <row r="198" spans="7:8" x14ac:dyDescent="0.2">
      <c r="G198" s="64"/>
      <c r="H198" s="64"/>
    </row>
    <row r="199" spans="7:8" x14ac:dyDescent="0.2">
      <c r="G199" s="64"/>
      <c r="H199" s="64"/>
    </row>
    <row r="200" spans="7:8" x14ac:dyDescent="0.2">
      <c r="G200" s="64"/>
      <c r="H200" s="64"/>
    </row>
    <row r="201" spans="7:8" x14ac:dyDescent="0.2">
      <c r="G201" s="64"/>
      <c r="H201" s="64"/>
    </row>
    <row r="202" spans="7:8" x14ac:dyDescent="0.2">
      <c r="G202" s="64"/>
      <c r="H202" s="64"/>
    </row>
    <row r="203" spans="7:8" x14ac:dyDescent="0.2">
      <c r="G203" s="64"/>
      <c r="H203" s="64"/>
    </row>
    <row r="204" spans="7:8" x14ac:dyDescent="0.2">
      <c r="G204" s="64"/>
      <c r="H204" s="64"/>
    </row>
    <row r="205" spans="7:8" x14ac:dyDescent="0.2">
      <c r="G205" s="64"/>
      <c r="H205" s="64"/>
    </row>
    <row r="206" spans="7:8" x14ac:dyDescent="0.2">
      <c r="G206" s="64"/>
      <c r="H206" s="64"/>
    </row>
    <row r="207" spans="7:8" x14ac:dyDescent="0.2">
      <c r="G207" s="64"/>
      <c r="H207" s="64"/>
    </row>
    <row r="208" spans="7:8" x14ac:dyDescent="0.2">
      <c r="G208" s="64"/>
      <c r="H208" s="64"/>
    </row>
    <row r="209" spans="7:8" x14ac:dyDescent="0.2">
      <c r="G209" s="64"/>
      <c r="H209" s="64"/>
    </row>
    <row r="210" spans="7:8" x14ac:dyDescent="0.2">
      <c r="G210" s="64"/>
      <c r="H210" s="64"/>
    </row>
    <row r="211" spans="7:8" x14ac:dyDescent="0.2">
      <c r="G211" s="64"/>
      <c r="H211" s="64"/>
    </row>
    <row r="212" spans="7:8" x14ac:dyDescent="0.2">
      <c r="G212" s="64"/>
      <c r="H212" s="64"/>
    </row>
    <row r="213" spans="7:8" x14ac:dyDescent="0.2">
      <c r="G213" s="64"/>
      <c r="H213" s="64"/>
    </row>
    <row r="214" spans="7:8" x14ac:dyDescent="0.2">
      <c r="G214" s="64"/>
      <c r="H214" s="64"/>
    </row>
    <row r="215" spans="7:8" x14ac:dyDescent="0.2">
      <c r="G215" s="64"/>
      <c r="H215" s="64"/>
    </row>
    <row r="216" spans="7:8" x14ac:dyDescent="0.2">
      <c r="G216" s="64"/>
      <c r="H216" s="64"/>
    </row>
    <row r="217" spans="7:8" x14ac:dyDescent="0.2">
      <c r="G217" s="64"/>
      <c r="H217" s="64"/>
    </row>
    <row r="218" spans="7:8" x14ac:dyDescent="0.2">
      <c r="G218" s="64"/>
      <c r="H218" s="64"/>
    </row>
    <row r="219" spans="7:8" x14ac:dyDescent="0.2">
      <c r="G219" s="64"/>
      <c r="H219" s="64"/>
    </row>
    <row r="220" spans="7:8" x14ac:dyDescent="0.2">
      <c r="G220" s="64"/>
      <c r="H220" s="64"/>
    </row>
    <row r="221" spans="7:8" x14ac:dyDescent="0.2">
      <c r="G221" s="64"/>
      <c r="H221" s="64"/>
    </row>
    <row r="222" spans="7:8" x14ac:dyDescent="0.2">
      <c r="G222" s="64"/>
      <c r="H222" s="64"/>
    </row>
    <row r="223" spans="7:8" x14ac:dyDescent="0.2">
      <c r="G223" s="64"/>
      <c r="H223" s="64"/>
    </row>
    <row r="224" spans="7:8" x14ac:dyDescent="0.2">
      <c r="G224" s="64"/>
      <c r="H224" s="64"/>
    </row>
    <row r="225" spans="7:8" x14ac:dyDescent="0.2">
      <c r="G225" s="64"/>
      <c r="H225" s="64"/>
    </row>
    <row r="226" spans="7:8" x14ac:dyDescent="0.2">
      <c r="G226" s="64"/>
      <c r="H226" s="64"/>
    </row>
    <row r="227" spans="7:8" x14ac:dyDescent="0.2">
      <c r="G227" s="64"/>
      <c r="H227" s="64"/>
    </row>
    <row r="228" spans="7:8" x14ac:dyDescent="0.2">
      <c r="G228" s="64"/>
      <c r="H228" s="64"/>
    </row>
    <row r="229" spans="7:8" x14ac:dyDescent="0.2">
      <c r="G229" s="64"/>
      <c r="H229" s="64"/>
    </row>
    <row r="230" spans="7:8" x14ac:dyDescent="0.2">
      <c r="G230" s="64"/>
      <c r="H230" s="64"/>
    </row>
    <row r="231" spans="7:8" x14ac:dyDescent="0.2">
      <c r="G231" s="64"/>
      <c r="H231" s="64"/>
    </row>
    <row r="232" spans="7:8" x14ac:dyDescent="0.2">
      <c r="G232" s="64"/>
      <c r="H232" s="64"/>
    </row>
    <row r="233" spans="7:8" x14ac:dyDescent="0.2">
      <c r="G233" s="64"/>
      <c r="H233" s="64"/>
    </row>
    <row r="234" spans="7:8" x14ac:dyDescent="0.2">
      <c r="G234" s="64"/>
      <c r="H234" s="64"/>
    </row>
    <row r="235" spans="7:8" x14ac:dyDescent="0.2">
      <c r="G235" s="64"/>
      <c r="H235" s="64"/>
    </row>
    <row r="236" spans="7:8" x14ac:dyDescent="0.2">
      <c r="G236" s="64"/>
      <c r="H236" s="64"/>
    </row>
    <row r="237" spans="7:8" x14ac:dyDescent="0.2">
      <c r="G237" s="64"/>
      <c r="H237" s="64"/>
    </row>
    <row r="238" spans="7:8" x14ac:dyDescent="0.2">
      <c r="G238" s="64"/>
      <c r="H238" s="64"/>
    </row>
    <row r="239" spans="7:8" x14ac:dyDescent="0.2">
      <c r="G239" s="64"/>
      <c r="H239" s="64"/>
    </row>
    <row r="240" spans="7:8" x14ac:dyDescent="0.2">
      <c r="G240" s="64"/>
      <c r="H240" s="64"/>
    </row>
    <row r="241" spans="7:8" x14ac:dyDescent="0.2">
      <c r="G241" s="64"/>
      <c r="H241" s="64"/>
    </row>
    <row r="242" spans="7:8" x14ac:dyDescent="0.2">
      <c r="G242" s="64"/>
      <c r="H242" s="64"/>
    </row>
    <row r="243" spans="7:8" x14ac:dyDescent="0.2">
      <c r="G243" s="64"/>
      <c r="H243" s="64"/>
    </row>
    <row r="244" spans="7:8" x14ac:dyDescent="0.2">
      <c r="G244" s="64"/>
      <c r="H244" s="64"/>
    </row>
    <row r="245" spans="7:8" x14ac:dyDescent="0.2">
      <c r="G245" s="64"/>
      <c r="H245" s="64"/>
    </row>
    <row r="246" spans="7:8" x14ac:dyDescent="0.2">
      <c r="H246" s="64"/>
    </row>
    <row r="247" spans="7:8" x14ac:dyDescent="0.2">
      <c r="H247" s="64"/>
    </row>
    <row r="248" spans="7:8" x14ac:dyDescent="0.2">
      <c r="H248" s="64"/>
    </row>
    <row r="249" spans="7:8" x14ac:dyDescent="0.2">
      <c r="H249" s="64"/>
    </row>
    <row r="250" spans="7:8" x14ac:dyDescent="0.2">
      <c r="H250" s="64"/>
    </row>
    <row r="251" spans="7:8" x14ac:dyDescent="0.2">
      <c r="H251" s="64"/>
    </row>
    <row r="252" spans="7:8" x14ac:dyDescent="0.2">
      <c r="H252" s="64"/>
    </row>
    <row r="253" spans="7:8" x14ac:dyDescent="0.2">
      <c r="H253" s="64"/>
    </row>
    <row r="254" spans="7:8" x14ac:dyDescent="0.2">
      <c r="H254" s="64"/>
    </row>
    <row r="255" spans="7:8" x14ac:dyDescent="0.2">
      <c r="H255" s="64"/>
    </row>
    <row r="256" spans="7:8" x14ac:dyDescent="0.2">
      <c r="H256" s="64"/>
    </row>
    <row r="257" spans="8:8" x14ac:dyDescent="0.2">
      <c r="H257" s="64"/>
    </row>
    <row r="258" spans="8:8" x14ac:dyDescent="0.2">
      <c r="H258" s="64"/>
    </row>
    <row r="259" spans="8:8" x14ac:dyDescent="0.2">
      <c r="H259" s="64"/>
    </row>
    <row r="260" spans="8:8" x14ac:dyDescent="0.2">
      <c r="H260" s="64"/>
    </row>
    <row r="261" spans="8:8" x14ac:dyDescent="0.2">
      <c r="H261" s="64"/>
    </row>
    <row r="262" spans="8:8" x14ac:dyDescent="0.2">
      <c r="H262" s="64"/>
    </row>
    <row r="263" spans="8:8" x14ac:dyDescent="0.2">
      <c r="H263" s="64"/>
    </row>
    <row r="264" spans="8:8" x14ac:dyDescent="0.2">
      <c r="H264" s="64"/>
    </row>
    <row r="265" spans="8:8" x14ac:dyDescent="0.2">
      <c r="H265" s="64"/>
    </row>
    <row r="266" spans="8:8" x14ac:dyDescent="0.2">
      <c r="H266" s="64"/>
    </row>
    <row r="267" spans="8:8" x14ac:dyDescent="0.2">
      <c r="H267" s="64"/>
    </row>
    <row r="268" spans="8:8" x14ac:dyDescent="0.2">
      <c r="H268" s="64"/>
    </row>
    <row r="269" spans="8:8" x14ac:dyDescent="0.2">
      <c r="H269" s="64"/>
    </row>
    <row r="270" spans="8:8" x14ac:dyDescent="0.2">
      <c r="H270" s="64"/>
    </row>
    <row r="271" spans="8:8" x14ac:dyDescent="0.2">
      <c r="H271" s="64"/>
    </row>
    <row r="272" spans="8:8" x14ac:dyDescent="0.2">
      <c r="H272" s="64"/>
    </row>
    <row r="273" spans="8:8" x14ac:dyDescent="0.2">
      <c r="H273" s="64"/>
    </row>
    <row r="274" spans="8:8" x14ac:dyDescent="0.2">
      <c r="H274" s="64"/>
    </row>
    <row r="275" spans="8:8" x14ac:dyDescent="0.2">
      <c r="H275" s="64"/>
    </row>
    <row r="276" spans="8:8" x14ac:dyDescent="0.2">
      <c r="H276" s="64"/>
    </row>
    <row r="277" spans="8:8" x14ac:dyDescent="0.2">
      <c r="H277" s="64"/>
    </row>
    <row r="278" spans="8:8" x14ac:dyDescent="0.2">
      <c r="H278" s="64"/>
    </row>
    <row r="279" spans="8:8" x14ac:dyDescent="0.2">
      <c r="H279" s="64"/>
    </row>
    <row r="280" spans="8:8" x14ac:dyDescent="0.2">
      <c r="H280" s="64"/>
    </row>
    <row r="281" spans="8:8" x14ac:dyDescent="0.2">
      <c r="H281" s="64"/>
    </row>
    <row r="282" spans="8:8" x14ac:dyDescent="0.2">
      <c r="H282" s="64"/>
    </row>
    <row r="283" spans="8:8" x14ac:dyDescent="0.2">
      <c r="H283" s="64"/>
    </row>
    <row r="284" spans="8:8" x14ac:dyDescent="0.2">
      <c r="H284" s="64"/>
    </row>
    <row r="285" spans="8:8" x14ac:dyDescent="0.2">
      <c r="H285" s="64"/>
    </row>
    <row r="286" spans="8:8" x14ac:dyDescent="0.2">
      <c r="H286" s="64"/>
    </row>
    <row r="287" spans="8:8" x14ac:dyDescent="0.2">
      <c r="H287" s="64"/>
    </row>
    <row r="288" spans="8:8" x14ac:dyDescent="0.2">
      <c r="H288" s="64"/>
    </row>
  </sheetData>
  <mergeCells count="9">
    <mergeCell ref="I10:I12"/>
    <mergeCell ref="J10:J12"/>
    <mergeCell ref="B10:F11"/>
    <mergeCell ref="A6:H6"/>
    <mergeCell ref="A10:A12"/>
    <mergeCell ref="G10:H10"/>
    <mergeCell ref="G11:G12"/>
    <mergeCell ref="H11:H12"/>
    <mergeCell ref="A7:H7"/>
  </mergeCells>
  <phoneticPr fontId="11" type="noConversion"/>
  <pageMargins left="0.78740157480314965" right="0.78740157480314965" top="0.78740157480314965" bottom="0.78740157480314965" header="0" footer="0"/>
  <pageSetup paperSize="9" scale="5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Лист6.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2018-06-29T13:54:23Z</cp:lastPrinted>
  <dcterms:created xsi:type="dcterms:W3CDTF">2010-12-16T03:42:04Z</dcterms:created>
  <dcterms:modified xsi:type="dcterms:W3CDTF">2018-07-09T03:53:07Z</dcterms:modified>
</cp:coreProperties>
</file>